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ogawa.hiroki\Desktop\R080303_【照会：310（火）、323（月）〆】令和６年度財政状況資料集の作成及び公表について\"/>
    </mc:Choice>
  </mc:AlternateContent>
  <xr:revisionPtr revIDLastSave="0" documentId="13_ncr:1_{8EA9156F-65F0-4EC2-8771-F4E0E009995F}"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E35" i="10"/>
  <c r="C35" i="10"/>
  <c r="CO34" i="10"/>
  <c r="BW34" i="10"/>
  <c r="BW35"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<sst xmlns="http://schemas.openxmlformats.org/spreadsheetml/2006/main" count="1052" uniqueCount="559">
  <si>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</si>
  <si>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</si>
  <si>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</si>
  <si>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</si>
  <si>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</si>
  <si>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</si>
  <si>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</si>
  <si>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</si>
  <si>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</si>
  <si>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</si>
  <si>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</si>
  <si>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</si>
  <si>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</si>
  <si>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</si>
  <si>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</si>
  <si>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</si>
  <si>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</si>
  <si>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</si>
  <si>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</si>
  <si>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</si>
  <si>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</si>
  <si>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</si>
  <si>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</si>
  <si>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</si>
  <si>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</si>
  <si>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</si>
  <si>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</si>
  <si>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</si>
  <si>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</si>
  <si>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</si>
  <si>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</si>
  <si>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</si>
  <si>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</si>
  <si>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</si>
  <si>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</si>
  <si>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</si>
  <si>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</si>
  <si>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</si>
  <si>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</si>
  <si>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</si>
  <si>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</si>
  <si>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</si>
  <si>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</si>
  <si>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</si>
  <si>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</si>
  <si>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</si>
  <si>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</si>
  <si>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</si>
  <si>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</si>
  <si>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</si>
  <si>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</si>
  <si>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</si>
  <si>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</si>
  <si>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</si>
  <si>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</si>
  <si>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</si>
  <si>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</si>
  <si>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</si>
  <si>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</si>
  <si>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</si>
  <si>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</si>
  <si>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</si>
  <si>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</si>
  <si>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</si>
  <si>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</si>
  <si>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</si>
  <si>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</si>
  <si>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</si>
  <si>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</si>
  <si>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</si>
  <si>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</si>
  <si>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</si>
  <si>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</si>
  <si>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</si>
  <si>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</si>
  <si>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</si>
  <si>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</si>
  <si>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</si>
  <si>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</si>
  <si>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</si>
  <si>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</si>
  <si>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</si>
  <si>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</si>
  <si>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</si>
  <si>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</si>
  <si>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</si>
  <si>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</si>
  <si>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</si>
  <si>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</si>
  <si>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</si>
  <si>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</si>
  <si>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</si>
  <si>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</si>
  <si>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</si>
  <si>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長万部町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</si>
  <si>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</si>
  <si>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</si>
  <si>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</si>
  <si>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</si>
  <si>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</si>
  <si>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</si>
  <si>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</si>
  <si>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</si>
  <si>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</si>
  <si>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</si>
  <si>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</si>
  <si>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</si>
  <si>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</si>
  <si>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</si>
  <si>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</si>
  <si>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</si>
  <si>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</si>
  <si>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</si>
  <si>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</si>
  <si>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</si>
  <si>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</si>
  <si>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</si>
  <si>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</si>
  <si>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</si>
  <si>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</si>
  <si>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</si>
  <si>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</si>
  <si>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</si>
  <si>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</si>
  <si>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</si>
  <si>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</si>
  <si>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</si>
  <si>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</si>
  <si>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</si>
  <si>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</si>
  <si>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</si>
  <si>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</si>
  <si>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</si>
  <si>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</si>
  <si>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</si>
  <si>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</si>
  <si>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</si>
  <si>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</si>
  <si>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</si>
  <si>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</si>
  <si>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</si>
  <si>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</si>
  <si>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</si>
  <si>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</si>
  <si>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</si>
  <si>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</si>
  <si>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</si>
  <si>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</si>
  <si>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</si>
  <si>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</si>
  <si>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</si>
  <si>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</si>
  <si>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</si>
  <si>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</si>
  <si>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</si>
  <si>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</si>
  <si>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</si>
  <si>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</si>
  <si>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</si>
  <si>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</si>
  <si>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</si>
  <si>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</si>
  <si>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</si>
  <si>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</si>
  <si>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</si>
  <si>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</si>
  <si>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</si>
  <si>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</si>
  <si>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</si>
  <si>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</si>
  <si>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</si>
  <si>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</si>
  <si>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</si>
  <si>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</si>
  <si>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</si>
  <si>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</si>
  <si>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</si>
  <si>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</si>
  <si>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</si>
  <si>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</si>
  <si>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</si>
  <si>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</si>
  <si>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</si>
  <si>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</si>
  <si>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</si>
  <si>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</si>
  <si>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</si>
  <si>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</si>
  <si>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</si>
  <si>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</si>
  <si>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</si>
  <si>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</si>
  <si>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</si>
  <si>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</si>
  <si>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</si>
  <si>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</si>
  <si>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</si>
  <si>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</si>
  <si>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</si>
  <si>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</si>
  <si>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</si>
  <si>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</si>
  <si>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</si>
  <si>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北海道長万部町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</si>
  <si>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</si>
  <si>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</si>
  <si>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</si>
  <si>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</si>
  <si>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</si>
  <si>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</si>
  <si>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</si>
  <si>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</si>
  <si>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</si>
  <si>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</si>
  <si>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</si>
  <si>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</si>
  <si>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</si>
  <si>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</si>
  <si>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</si>
  <si>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</si>
  <si>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</si>
  <si>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</si>
  <si>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</si>
  <si>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</si>
  <si>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</si>
  <si>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</si>
  <si>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</si>
  <si>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</si>
  <si>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</si>
  <si>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</si>
  <si>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</si>
  <si>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</si>
  <si>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</si>
  <si>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</si>
  <si>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</si>
  <si>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</si>
  <si>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</si>
  <si>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</si>
  <si>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</si>
  <si>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</si>
  <si>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</si>
  <si>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</si>
  <si>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</si>
  <si>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</si>
  <si>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</si>
  <si>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</si>
  <si>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</si>
  <si>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</si>
  <si>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</si>
  <si>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</si>
  <si>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</si>
  <si>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</si>
  <si>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</si>
  <si>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</si>
  <si>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</si>
  <si>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</si>
  <si>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</si>
  <si>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</si>
  <si>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</si>
  <si>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</si>
  <si>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</si>
  <si>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</si>
  <si>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</si>
  <si>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</si>
  <si>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</si>
  <si>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</si>
  <si>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</si>
  <si>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</si>
  <si>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</si>
  <si>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</si>
  <si>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</si>
  <si>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</si>
  <si>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</si>
  <si>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</si>
  <si>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</si>
  <si>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</si>
  <si>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</si>
  <si>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</si>
  <si>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</si>
  <si>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</si>
  <si>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</si>
  <si>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</si>
  <si>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</si>
  <si>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</si>
  <si>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</si>
  <si>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</si>
  <si>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</si>
  <si>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</si>
  <si>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</si>
  <si>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</si>
  <si>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</si>
  <si>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</si>
  <si>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</si>
  <si>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</si>
  <si>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</si>
  <si>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</si>
  <si>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</si>
  <si>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</si>
  <si>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</si>
  <si>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</si>
  <si>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</si>
  <si>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</si>
  <si>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</si>
  <si>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</si>
  <si>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</si>
  <si>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</si>
  <si>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</si>
  <si>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</si>
  <si>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</si>
  <si>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</si>
  <si>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</si>
  <si>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</si>
  <si>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</si>
  <si>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</si>
  <si>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</si>
  <si>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</si>
  <si>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</si>
  <si>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</si>
  <si>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</si>
  <si>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</si>
  <si>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</si>
  <si>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</si>
  <si>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</si>
  <si>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</si>
  <si>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</si>
  <si>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</si>
  <si>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</si>
  <si>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</si>
  <si>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</si>
  <si>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</si>
  <si>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</si>
  <si>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</si>
  <si>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</si>
  <si>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</si>
  <si>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</si>
  <si>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</si>
  <si>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</si>
  <si>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</si>
  <si>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</si>
  <si>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</si>
  <si>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</si>
  <si>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</si>
  <si>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</si>
  <si>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</si>
  <si>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</si>
  <si>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</si>
  <si>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</si>
  <si>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</si>
  <si>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</si>
  <si>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</si>
  <si>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</si>
  <si>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</si>
  <si>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</si>
  <si>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</si>
  <si>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北海道長万部町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</si>
  <si>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</si>
  <si>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</si>
  <si>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</si>
  <si>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</si>
  <si>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</si>
  <si>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</si>
  <si>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</si>
  <si>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</si>
  <si>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</si>
  <si>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</si>
  <si>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</si>
  <si>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</si>
  <si>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</si>
  <si>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</si>
  <si>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</si>
  <si>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</si>
  <si>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</si>
  <si>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</si>
  <si>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</si>
  <si>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</si>
  <si>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</si>
  <si>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</si>
  <si>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</si>
  <si>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</si>
  <si>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</si>
  <si>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</si>
  <si>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</si>
  <si>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</si>
  <si>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</si>
  <si>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</si>
  <si>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</si>
  <si>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</si>
  <si>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</si>
  <si>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</si>
  <si>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</si>
  <si>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</si>
  <si>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</si>
  <si>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</si>
  <si>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ガス事業会計</t>
    <phoneticPr fontId="5"/>
  </si>
  <si>
    <t>公共下水道事業会計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</si>
  <si>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</si>
  <si>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</si>
  <si>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</si>
  <si>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</si>
  <si>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</si>
  <si>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</si>
  <si>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</si>
  <si>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</si>
  <si>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</si>
  <si>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</si>
  <si>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</si>
  <si>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</si>
  <si>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</si>
  <si>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</si>
  <si>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</si>
  <si>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</si>
  <si>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</si>
  <si>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</si>
  <si>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</si>
  <si>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</si>
  <si>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</si>
  <si>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</si>
  <si>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</si>
  <si>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</si>
  <si>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</si>
  <si>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</si>
  <si>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</si>
  <si>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</si>
  <si>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</si>
  <si>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</si>
  <si>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</si>
  <si>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</si>
  <si>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</si>
  <si>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</si>
  <si>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</si>
  <si>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</si>
  <si>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</si>
  <si>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</si>
  <si>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</si>
  <si>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</si>
  <si>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</si>
  <si>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</si>
  <si>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</si>
  <si>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</si>
  <si>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</si>
  <si>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</si>
  <si>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</si>
  <si>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</si>
  <si>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</si>
  <si>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</si>
  <si>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</si>
  <si>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</si>
  <si>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</si>
  <si>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</si>
  <si>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</si>
  <si>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</si>
  <si>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</si>
  <si>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</si>
  <si>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</si>
  <si>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</si>
  <si>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</si>
  <si>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</si>
  <si>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</si>
  <si>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</si>
  <si>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</si>
  <si>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</si>
  <si>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</si>
  <si>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</si>
  <si>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</si>
  <si>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</si>
  <si>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</si>
  <si>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</si>
  <si>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</si>
  <si>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</si>
  <si>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</si>
  <si>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</si>
  <si>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</si>
  <si>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</si>
  <si>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</si>
  <si>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</si>
  <si>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</si>
  <si>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</si>
  <si>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</si>
  <si>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</si>
  <si>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</si>
  <si>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</si>
  <si>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</si>
  <si>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</si>
  <si>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</si>
  <si>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</si>
  <si>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</si>
  <si>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</si>
  <si>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</si>
  <si>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</si>
  <si>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</si>
  <si>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</si>
  <si>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</si>
  <si>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</si>
  <si>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</si>
  <si>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</si>
  <si>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</si>
  <si>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</si>
  <si>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</si>
  <si>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</si>
  <si>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</si>
  <si>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</si>
  <si>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</si>
  <si>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</si>
  <si>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</si>
  <si>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</si>
  <si>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</si>
  <si>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</si>
  <si>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</si>
  <si>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</si>
  <si>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</si>
  <si>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</si>
  <si>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</si>
  <si>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</si>
  <si>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</si>
  <si>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</si>
  <si>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</si>
  <si>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</si>
  <si>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</si>
  <si>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</si>
  <si>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</si>
  <si>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</si>
  <si>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</si>
  <si>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</si>
  <si>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</si>
  <si>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</si>
  <si>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</si>
  <si>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</si>
  <si>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</si>
  <si>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</si>
  <si>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</si>
  <si>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</si>
  <si>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1.06</t>
  </si>
  <si>
    <t>▲ 5.22</t>
  </si>
  <si>
    <t>▲ 7.78</t>
  </si>
  <si>
    <t>▲ 0.57</t>
  </si>
  <si>
    <t>水道事業会計</t>
  </si>
  <si>
    <t>一般会計</t>
  </si>
  <si>
    <t>公共下水道事業会計</t>
  </si>
  <si>
    <t>介護保険特別会計</t>
  </si>
  <si>
    <t>ガス事業会計</t>
  </si>
  <si>
    <t>病院事業会計</t>
  </si>
  <si>
    <t>国民健康保険特別会計</t>
  </si>
  <si>
    <t>▲ 0.37</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</si>
  <si>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</si>
  <si>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</si>
  <si>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</si>
  <si>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</si>
  <si>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</si>
  <si>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</si>
  <si>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</si>
  <si>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</si>
  <si>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</si>
  <si>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渡島廃棄物処理広域連合</t>
    <phoneticPr fontId="38"/>
  </si>
  <si>
    <t>渡島・檜山地方税滞納整理機構</t>
    <phoneticPr fontId="38"/>
  </si>
  <si>
    <t>まちづくり基金</t>
    <phoneticPr fontId="5"/>
  </si>
  <si>
    <t>北海道新幹線建設関連補償事業基金</t>
    <phoneticPr fontId="38"/>
  </si>
  <si>
    <t>地域振興基金</t>
    <phoneticPr fontId="38"/>
  </si>
  <si>
    <t>森林環境譲与税基金</t>
    <phoneticPr fontId="38"/>
  </si>
  <si>
    <t>地域福祉基金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</si>
</sst>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7AC7-4CE3-9C22-B691D19CC0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167344</c:v>
                </c:pt>
                <c:pt idx="1">
                  <c:v>181611</c:v>
                </c:pt>
                <c:pt idx="2">
                  <c:v>318548</c:v>
                </c:pt>
                <c:pt idx="3">
                  <c:v>222900</c:v>
                </c:pt>
                <c:pt idx="4">
                  <c:v>337249</c:v>
                </c:pt>
              </c:numCache>
            </c:numRef>
          </c:val>
          <c:smooth val="0"/>
          <c:extLst>
            <c:ext xmlns:c16="http://schemas.microsoft.com/office/drawing/2014/chart" uri="{C3380CC4-5D6E-409C-BE32-E72D297353CC}">
              <c16:uniqueId val="{00000001-7AC7-4CE3-9C22-B691D19CC0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c:v>
                </c:pt>
                <c:pt idx="1">
                  <c:v>4.8099999999999996</c:v>
                </c:pt>
                <c:pt idx="2">
                  <c:v>5.15</c:v>
                </c:pt>
                <c:pt idx="3">
                  <c:v>8.33</c:v>
                </c:pt>
                <c:pt idx="4">
                  <c:v>3.32</c:v>
                </c:pt>
              </c:numCache>
            </c:numRef>
          </c:val>
          <c:extLst>
            <c:ext xmlns:c16="http://schemas.microsoft.com/office/drawing/2014/chart" uri="{C3380CC4-5D6E-409C-BE32-E72D297353CC}">
              <c16:uniqueId val="{00000000-FEA2-4FA3-8C90-1FAA9D248D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30.97</c:v>
                </c:pt>
                <c:pt idx="1">
                  <c:v>31.32</c:v>
                </c:pt>
                <c:pt idx="2">
                  <c:v>26.42</c:v>
                </c:pt>
                <c:pt idx="3">
                  <c:v>15.05</c:v>
                </c:pt>
                <c:pt idx="4">
                  <c:v>18.989999999999998</c:v>
                </c:pt>
              </c:numCache>
            </c:numRef>
          </c:val>
          <c:extLst>
            <c:ext xmlns:c16="http://schemas.microsoft.com/office/drawing/2014/chart" uri="{C3380CC4-5D6E-409C-BE32-E72D297353CC}">
              <c16:uniqueId val="{00000001-FEA2-4FA3-8C90-1FAA9D248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2.29</c:v>
                </c:pt>
                <c:pt idx="2">
                  <c:v>-5.22</c:v>
                </c:pt>
                <c:pt idx="3">
                  <c:v>-7.78</c:v>
                </c:pt>
                <c:pt idx="4">
                  <c:v>-0.56999999999999995</c:v>
                </c:pt>
              </c:numCache>
            </c:numRef>
          </c:val>
          <c:smooth val="0"/>
          <c:extLst>
            <c:ext xmlns:c16="http://schemas.microsoft.com/office/drawing/2014/chart" uri="{C3380CC4-5D6E-409C-BE32-E72D297353CC}">
              <c16:uniqueId val="{00000002-FEA2-4FA3-8C90-1FAA9D248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0.19</c:v>
                </c:pt>
                <c:pt idx="4">
                  <c:v>#N/A</c:v>
                </c:pt>
                <c:pt idx="5">
                  <c:v>0.5</c:v>
                </c:pt>
                <c:pt idx="6">
                  <c:v>#N/A</c:v>
                </c:pt>
                <c:pt idx="7">
                  <c:v>0.81</c:v>
                </c:pt>
                <c:pt idx="8">
                  <c:v>0</c:v>
                </c:pt>
                <c:pt idx="9">
                  <c:v>0</c:v>
                </c:pt>
              </c:numCache>
            </c:numRef>
          </c:val>
          <c:extLst>
            <c:ext xmlns:c16="http://schemas.microsoft.com/office/drawing/2014/chart" uri="{C3380CC4-5D6E-409C-BE32-E72D297353CC}">
              <c16:uniqueId val="{00000000-D6A5-444B-970C-7C3A7B4F05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A5-444B-970C-7C3A7B4F05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0.06</c:v>
                </c:pt>
              </c:numCache>
            </c:numRef>
          </c:val>
          <c:extLst>
            <c:ext xmlns:c16="http://schemas.microsoft.com/office/drawing/2014/chart" uri="{C3380CC4-5D6E-409C-BE32-E72D297353CC}">
              <c16:uniqueId val="{00000002-D6A5-444B-970C-7C3A7B4F051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0.37</c:v>
                </c:pt>
                <c:pt idx="1">
                  <c:v>#N/A</c:v>
                </c:pt>
                <c:pt idx="2">
                  <c:v>#N/A</c:v>
                </c:pt>
                <c:pt idx="3">
                  <c:v>0.33</c:v>
                </c:pt>
                <c:pt idx="4">
                  <c:v>#N/A</c:v>
                </c:pt>
                <c:pt idx="5">
                  <c:v>0.78</c:v>
                </c:pt>
                <c:pt idx="6">
                  <c:v>#N/A</c:v>
                </c:pt>
                <c:pt idx="7">
                  <c:v>1.1399999999999999</c:v>
                </c:pt>
                <c:pt idx="8">
                  <c:v>#N/A</c:v>
                </c:pt>
                <c:pt idx="9">
                  <c:v>1.26</c:v>
                </c:pt>
              </c:numCache>
            </c:numRef>
          </c:val>
          <c:extLst>
            <c:ext xmlns:c16="http://schemas.microsoft.com/office/drawing/2014/chart" uri="{C3380CC4-5D6E-409C-BE32-E72D297353CC}">
              <c16:uniqueId val="{00000003-D6A5-444B-970C-7C3A7B4F0518}"/>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0.65</c:v>
                </c:pt>
                <c:pt idx="4">
                  <c:v>#N/A</c:v>
                </c:pt>
                <c:pt idx="5">
                  <c:v>0.13</c:v>
                </c:pt>
                <c:pt idx="6">
                  <c:v>#N/A</c:v>
                </c:pt>
                <c:pt idx="7">
                  <c:v>1.1499999999999999</c:v>
                </c:pt>
                <c:pt idx="8">
                  <c:v>#N/A</c:v>
                </c:pt>
                <c:pt idx="9">
                  <c:v>1.33</c:v>
                </c:pt>
              </c:numCache>
            </c:numRef>
          </c:val>
          <c:extLst>
            <c:ext xmlns:c16="http://schemas.microsoft.com/office/drawing/2014/chart" uri="{C3380CC4-5D6E-409C-BE32-E72D297353CC}">
              <c16:uniqueId val="{00000004-D6A5-444B-970C-7C3A7B4F0518}"/>
            </c:ext>
          </c:extLst>
        </c:ser>
        <c:ser>
          <c:idx val="5"/>
          <c:order val="5"/>
          <c:tx>
            <c:strRef>
              <c:f>データシート!$A$32</c:f>
              <c:strCache>
                <c:ptCount val="1"/>
                <c:pt idx="0">
                  <c:v>ガス事業会計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1.66</c:v>
                </c:pt>
                <c:pt idx="2">
                  <c:v>#N/A</c:v>
                </c:pt>
                <c:pt idx="3">
                  <c:v>1.18</c:v>
                </c:pt>
                <c:pt idx="4">
                  <c:v>#N/A</c:v>
                </c:pt>
                <c:pt idx="5">
                  <c:v>1.61</c:v>
                </c:pt>
                <c:pt idx="6">
                  <c:v>#N/A</c:v>
                </c:pt>
                <c:pt idx="7">
                  <c:v>1.19</c:v>
                </c:pt>
                <c:pt idx="8">
                  <c:v>#N/A</c:v>
                </c:pt>
                <c:pt idx="9">
                  <c:v>1.57</c:v>
                </c:pt>
              </c:numCache>
            </c:numRef>
          </c:val>
          <c:extLst>
            <c:ext xmlns:c16="http://schemas.microsoft.com/office/drawing/2014/chart" uri="{C3380CC4-5D6E-409C-BE32-E72D297353CC}">
              <c16:uniqueId val="{00000005-D6A5-444B-970C-7C3A7B4F051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1.63</c:v>
                </c:pt>
                <c:pt idx="4">
                  <c:v>#N/A</c:v>
                </c:pt>
                <c:pt idx="5">
                  <c:v>2.29</c:v>
                </c:pt>
                <c:pt idx="6">
                  <c:v>#N/A</c:v>
                </c:pt>
                <c:pt idx="7">
                  <c:v>3</c:v>
                </c:pt>
                <c:pt idx="8">
                  <c:v>#N/A</c:v>
                </c:pt>
                <c:pt idx="9">
                  <c:v>2.95</c:v>
                </c:pt>
              </c:numCache>
            </c:numRef>
          </c:val>
          <c:extLst>
            <c:ext xmlns:c16="http://schemas.microsoft.com/office/drawing/2014/chart" uri="{C3380CC4-5D6E-409C-BE32-E72D297353CC}">
              <c16:uniqueId val="{00000006-D6A5-444B-970C-7C3A7B4F051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3.02</c:v>
                </c:pt>
              </c:numCache>
            </c:numRef>
          </c:val>
          <c:extLst>
            <c:ext xmlns:c16="http://schemas.microsoft.com/office/drawing/2014/chart" uri="{C3380CC4-5D6E-409C-BE32-E72D297353CC}">
              <c16:uniqueId val="{00000007-D6A5-444B-970C-7C3A7B4F05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5.08</c:v>
                </c:pt>
                <c:pt idx="2">
                  <c:v>#N/A</c:v>
                </c:pt>
                <c:pt idx="3">
                  <c:v>4.8099999999999996</c:v>
                </c:pt>
                <c:pt idx="4">
                  <c:v>#N/A</c:v>
                </c:pt>
                <c:pt idx="5">
                  <c:v>5.15</c:v>
                </c:pt>
                <c:pt idx="6">
                  <c:v>#N/A</c:v>
                </c:pt>
                <c:pt idx="7">
                  <c:v>8.32</c:v>
                </c:pt>
                <c:pt idx="8">
                  <c:v>#N/A</c:v>
                </c:pt>
                <c:pt idx="9">
                  <c:v>3.32</c:v>
                </c:pt>
              </c:numCache>
            </c:numRef>
          </c:val>
          <c:extLst>
            <c:ext xmlns:c16="http://schemas.microsoft.com/office/drawing/2014/chart" uri="{C3380CC4-5D6E-409C-BE32-E72D297353CC}">
              <c16:uniqueId val="{00000008-D6A5-444B-970C-7C3A7B4F05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c:v>
                </c:pt>
                <c:pt idx="2">
                  <c:v>#N/A</c:v>
                </c:pt>
                <c:pt idx="3">
                  <c:v>2.67</c:v>
                </c:pt>
                <c:pt idx="4">
                  <c:v>#N/A</c:v>
                </c:pt>
                <c:pt idx="5">
                  <c:v>2.74</c:v>
                </c:pt>
                <c:pt idx="6">
                  <c:v>#N/A</c:v>
                </c:pt>
                <c:pt idx="7">
                  <c:v>2.61</c:v>
                </c:pt>
                <c:pt idx="8">
                  <c:v>#N/A</c:v>
                </c:pt>
                <c:pt idx="9">
                  <c:v>3.68</c:v>
                </c:pt>
              </c:numCache>
            </c:numRef>
          </c:val>
          <c:extLst>
            <c:ext xmlns:c16="http://schemas.microsoft.com/office/drawing/2014/chart" uri="{C3380CC4-5D6E-409C-BE32-E72D297353CC}">
              <c16:uniqueId val="{00000009-D6A5-444B-970C-7C3A7B4F05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371</c:v>
                </c:pt>
                <c:pt idx="5">
                  <c:v>400</c:v>
                </c:pt>
                <c:pt idx="8">
                  <c:v>406</c:v>
                </c:pt>
                <c:pt idx="11">
                  <c:v>425</c:v>
                </c:pt>
                <c:pt idx="14">
                  <c:v>421</c:v>
                </c:pt>
              </c:numCache>
            </c:numRef>
          </c:val>
          <c:extLst>
            <c:ext xmlns:c16="http://schemas.microsoft.com/office/drawing/2014/chart" uri="{C3380CC4-5D6E-409C-BE32-E72D297353CC}">
              <c16:uniqueId val="{00000000-3547-414D-AEFE-3415267DBF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47-414D-AEFE-3415267DBF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0</c:v>
                </c:pt>
                <c:pt idx="9">
                  <c:v>9</c:v>
                </c:pt>
                <c:pt idx="12">
                  <c:v>10</c:v>
                </c:pt>
              </c:numCache>
            </c:numRef>
          </c:val>
          <c:extLst>
            <c:ext xmlns:c16="http://schemas.microsoft.com/office/drawing/2014/chart" uri="{C3380CC4-5D6E-409C-BE32-E72D297353CC}">
              <c16:uniqueId val="{00000002-3547-414D-AEFE-3415267DBF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18</c:v>
                </c:pt>
                <c:pt idx="6">
                  <c:v>17</c:v>
                </c:pt>
                <c:pt idx="9">
                  <c:v>17</c:v>
                </c:pt>
                <c:pt idx="12">
                  <c:v>17</c:v>
                </c:pt>
              </c:numCache>
            </c:numRef>
          </c:val>
          <c:extLst>
            <c:ext xmlns:c16="http://schemas.microsoft.com/office/drawing/2014/chart" uri="{C3380CC4-5D6E-409C-BE32-E72D297353CC}">
              <c16:uniqueId val="{00000003-3547-414D-AEFE-3415267DBF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c:v>
                </c:pt>
                <c:pt idx="3">
                  <c:v>126</c:v>
                </c:pt>
                <c:pt idx="6">
                  <c:v>132</c:v>
                </c:pt>
                <c:pt idx="9">
                  <c:v>98</c:v>
                </c:pt>
                <c:pt idx="12">
                  <c:v>80</c:v>
                </c:pt>
              </c:numCache>
            </c:numRef>
          </c:val>
          <c:extLst>
            <c:ext xmlns:c16="http://schemas.microsoft.com/office/drawing/2014/chart" uri="{C3380CC4-5D6E-409C-BE32-E72D297353CC}">
              <c16:uniqueId val="{00000004-3547-414D-AEFE-3415267DBF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47-414D-AEFE-3415267DBF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47-414D-AEFE-3415267DBF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502</c:v>
                </c:pt>
                <c:pt idx="3">
                  <c:v>549</c:v>
                </c:pt>
                <c:pt idx="6">
                  <c:v>566</c:v>
                </c:pt>
                <c:pt idx="9">
                  <c:v>556</c:v>
                </c:pt>
                <c:pt idx="12">
                  <c:v>537</c:v>
                </c:pt>
              </c:numCache>
            </c:numRef>
          </c:val>
          <c:extLst>
            <c:ext xmlns:c16="http://schemas.microsoft.com/office/drawing/2014/chart" uri="{C3380CC4-5D6E-409C-BE32-E72D297353CC}">
              <c16:uniqueId val="{00000007-3547-414D-AEFE-3415267DBF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311</c:v>
                </c:pt>
                <c:pt idx="2">
                  <c:v>#N/A</c:v>
                </c:pt>
                <c:pt idx="3">
                  <c:v>#N/A</c:v>
                </c:pt>
                <c:pt idx="4">
                  <c:v>296</c:v>
                </c:pt>
                <c:pt idx="5">
                  <c:v>#N/A</c:v>
                </c:pt>
                <c:pt idx="6">
                  <c:v>#N/A</c:v>
                </c:pt>
                <c:pt idx="7">
                  <c:v>309</c:v>
                </c:pt>
                <c:pt idx="8">
                  <c:v>#N/A</c:v>
                </c:pt>
                <c:pt idx="9">
                  <c:v>#N/A</c:v>
                </c:pt>
                <c:pt idx="10">
                  <c:v>255</c:v>
                </c:pt>
                <c:pt idx="11">
                  <c:v>#N/A</c:v>
                </c:pt>
                <c:pt idx="12">
                  <c:v>#N/A</c:v>
                </c:pt>
                <c:pt idx="13">
                  <c:v>223</c:v>
                </c:pt>
                <c:pt idx="14">
                  <c:v>#N/A</c:v>
                </c:pt>
              </c:numCache>
            </c:numRef>
          </c:val>
          <c:smooth val="0"/>
          <c:extLst>
            <c:ext xmlns:c16="http://schemas.microsoft.com/office/drawing/2014/chart" uri="{C3380CC4-5D6E-409C-BE32-E72D297353CC}">
              <c16:uniqueId val="{00000008-3547-414D-AEFE-3415267DBF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3783</c:v>
                </c:pt>
                <c:pt idx="5">
                  <c:v>3674</c:v>
                </c:pt>
                <c:pt idx="8">
                  <c:v>3734</c:v>
                </c:pt>
                <c:pt idx="11">
                  <c:v>3557</c:v>
                </c:pt>
                <c:pt idx="14">
                  <c:v>3462</c:v>
                </c:pt>
              </c:numCache>
            </c:numRef>
          </c:val>
          <c:extLst>
            <c:ext xmlns:c16="http://schemas.microsoft.com/office/drawing/2014/chart" uri="{C3380CC4-5D6E-409C-BE32-E72D297353CC}">
              <c16:uniqueId val="{00000000-2EFF-419D-9228-417B821A5A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168</c:v>
                </c:pt>
                <c:pt idx="5">
                  <c:v>162</c:v>
                </c:pt>
                <c:pt idx="8">
                  <c:v>160</c:v>
                </c:pt>
                <c:pt idx="11">
                  <c:v>243</c:v>
                </c:pt>
                <c:pt idx="14">
                  <c:v>343</c:v>
                </c:pt>
              </c:numCache>
            </c:numRef>
          </c:val>
          <c:extLst>
            <c:ext xmlns:c16="http://schemas.microsoft.com/office/drawing/2014/chart" uri="{C3380CC4-5D6E-409C-BE32-E72D297353CC}">
              <c16:uniqueId val="{00000001-2EFF-419D-9228-417B821A5A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1592</c:v>
                </c:pt>
                <c:pt idx="5">
                  <c:v>1943</c:v>
                </c:pt>
                <c:pt idx="8">
                  <c:v>1797</c:v>
                </c:pt>
                <c:pt idx="11">
                  <c:v>1710</c:v>
                </c:pt>
                <c:pt idx="14">
                  <c:v>1743</c:v>
                </c:pt>
              </c:numCache>
            </c:numRef>
          </c:val>
          <c:extLst>
            <c:ext xmlns:c16="http://schemas.microsoft.com/office/drawing/2014/chart" uri="{C3380CC4-5D6E-409C-BE32-E72D297353CC}">
              <c16:uniqueId val="{00000002-2EFF-419D-9228-417B821A5A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FF-419D-9228-417B821A5A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FF-419D-9228-417B821A5A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FF-419D-9228-417B821A5A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844</c:v>
                </c:pt>
                <c:pt idx="3">
                  <c:v>795</c:v>
                </c:pt>
                <c:pt idx="6">
                  <c:v>752</c:v>
                </c:pt>
                <c:pt idx="9">
                  <c:v>779</c:v>
                </c:pt>
                <c:pt idx="12">
                  <c:v>755</c:v>
                </c:pt>
              </c:numCache>
            </c:numRef>
          </c:val>
          <c:extLst>
            <c:ext xmlns:c16="http://schemas.microsoft.com/office/drawing/2014/chart" uri="{C3380CC4-5D6E-409C-BE32-E72D297353CC}">
              <c16:uniqueId val="{00000006-2EFF-419D-9228-417B821A5A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204</c:v>
                </c:pt>
                <c:pt idx="3">
                  <c:v>190</c:v>
                </c:pt>
                <c:pt idx="6">
                  <c:v>172</c:v>
                </c:pt>
                <c:pt idx="9">
                  <c:v>156</c:v>
                </c:pt>
                <c:pt idx="12">
                  <c:v>141</c:v>
                </c:pt>
              </c:numCache>
            </c:numRef>
          </c:val>
          <c:extLst>
            <c:ext xmlns:c16="http://schemas.microsoft.com/office/drawing/2014/chart" uri="{C3380CC4-5D6E-409C-BE32-E72D297353CC}">
              <c16:uniqueId val="{00000007-2EFF-419D-9228-417B821A5A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886</c:v>
                </c:pt>
                <c:pt idx="3">
                  <c:v>747</c:v>
                </c:pt>
                <c:pt idx="6">
                  <c:v>728</c:v>
                </c:pt>
                <c:pt idx="9">
                  <c:v>607</c:v>
                </c:pt>
                <c:pt idx="12">
                  <c:v>701</c:v>
                </c:pt>
              </c:numCache>
            </c:numRef>
          </c:val>
          <c:extLst>
            <c:ext xmlns:c16="http://schemas.microsoft.com/office/drawing/2014/chart" uri="{C3380CC4-5D6E-409C-BE32-E72D297353CC}">
              <c16:uniqueId val="{00000008-2EFF-419D-9228-417B821A5A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0</c:v>
                </c:pt>
                <c:pt idx="9">
                  <c:v>89</c:v>
                </c:pt>
                <c:pt idx="12">
                  <c:v>80</c:v>
                </c:pt>
              </c:numCache>
            </c:numRef>
          </c:val>
          <c:extLst>
            <c:ext xmlns:c16="http://schemas.microsoft.com/office/drawing/2014/chart" uri="{C3380CC4-5D6E-409C-BE32-E72D297353CC}">
              <c16:uniqueId val="{00000009-2EFF-419D-9228-417B821A5A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4842</c:v>
                </c:pt>
                <c:pt idx="3">
                  <c:v>4674</c:v>
                </c:pt>
                <c:pt idx="6">
                  <c:v>4830</c:v>
                </c:pt>
                <c:pt idx="9">
                  <c:v>4750</c:v>
                </c:pt>
                <c:pt idx="12">
                  <c:v>4994</c:v>
                </c:pt>
              </c:numCache>
            </c:numRef>
          </c:val>
          <c:extLst>
            <c:ext xmlns:c16="http://schemas.microsoft.com/office/drawing/2014/chart" uri="{C3380CC4-5D6E-409C-BE32-E72D297353CC}">
              <c16:uniqueId val="{0000000A-2EFF-419D-9228-417B821A5A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1236</c:v>
                </c:pt>
                <c:pt idx="2">
                  <c:v>#N/A</c:v>
                </c:pt>
                <c:pt idx="3">
                  <c:v>#N/A</c:v>
                </c:pt>
                <c:pt idx="4">
                  <c:v>630</c:v>
                </c:pt>
                <c:pt idx="5">
                  <c:v>#N/A</c:v>
                </c:pt>
                <c:pt idx="6">
                  <c:v>#N/A</c:v>
                </c:pt>
                <c:pt idx="7">
                  <c:v>791</c:v>
                </c:pt>
                <c:pt idx="8">
                  <c:v>#N/A</c:v>
                </c:pt>
                <c:pt idx="9">
                  <c:v>#N/A</c:v>
                </c:pt>
                <c:pt idx="10">
                  <c:v>872</c:v>
                </c:pt>
                <c:pt idx="11">
                  <c:v>#N/A</c:v>
                </c:pt>
                <c:pt idx="12">
                  <c:v>#N/A</c:v>
                </c:pt>
                <c:pt idx="13">
                  <c:v>1123</c:v>
                </c:pt>
                <c:pt idx="14">
                  <c:v>#N/A</c:v>
                </c:pt>
              </c:numCache>
            </c:numRef>
          </c:val>
          <c:smooth val="0"/>
          <c:extLst>
            <c:ext xmlns:c16="http://schemas.microsoft.com/office/drawing/2014/chart" uri="{C3380CC4-5D6E-409C-BE32-E72D297353CC}">
              <c16:uniqueId val="{0000000B-2EFF-419D-9228-417B821A5A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854</c:v>
                </c:pt>
                <c:pt idx="1">
                  <c:v>493</c:v>
                </c:pt>
                <c:pt idx="2">
                  <c:v>635</c:v>
                </c:pt>
              </c:numCache>
            </c:numRef>
          </c:val>
          <c:extLst>
            <c:ext xmlns:c16="http://schemas.microsoft.com/office/drawing/2014/chart" uri="{C3380CC4-5D6E-409C-BE32-E72D297353CC}">
              <c16:uniqueId val="{00000000-A1EB-4166-BB9B-8F1B85A66E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c:v>
                </c:pt>
                <c:pt idx="1">
                  <c:v>65</c:v>
                </c:pt>
                <c:pt idx="2">
                  <c:v>66</c:v>
                </c:pt>
              </c:numCache>
            </c:numRef>
          </c:val>
          <c:extLst>
            <c:ext xmlns:c16="http://schemas.microsoft.com/office/drawing/2014/chart" uri="{C3380CC4-5D6E-409C-BE32-E72D297353CC}">
              <c16:uniqueId val="{00000001-A1EB-4166-BB9B-8F1B85A66E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790</c:v>
                </c:pt>
                <c:pt idx="1">
                  <c:v>1036</c:v>
                </c:pt>
                <c:pt idx="2">
                  <c:v>890</c:v>
                </c:pt>
              </c:numCache>
            </c:numRef>
          </c:val>
          <c:extLst>
            <c:ext xmlns:c16="http://schemas.microsoft.com/office/drawing/2014/chart" uri="{C3380CC4-5D6E-409C-BE32-E72D297353CC}">
              <c16:uniqueId val="{00000002-A1EB-4166-BB9B-8F1B85A66E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平成１９年度に公債費負担適正化計画を策定。新規起債の抑制等、公債費負担の管理を進めた結果、元利償還金は平成１９年度の７３３百万円から令和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公営企業債の元利償還金に対する繰入金は、企業債残高の減により減少傾向となっている。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今後は、借入利率が平準化したことに伴い元利償還金の増加が見込まれることから、新規発行債を必要最小限にするなど抑制し、実質公債費比率の上昇抑制を図っていく。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満期一括償還地方債の償還の財源として積み立てていない。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平成１９年度に公債費負担適正化計画を策定。公債費負担の適正な管理を進めた結果、一般会計等に係る地方債の残高は平成１９年度の７，１７５百万円から令和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９９４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１８１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また、充当可能財源のうち財政調整基金については、事務事業の見直し等を図り歳出余剰金を積立ているものの、病院事業への繰り出しや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物件費の増加により、令和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年度残高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９５６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百万円から令和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６３５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３２１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．６％）減少しているが、まちづくり基金については、ふるさと納税の増加により、令和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年度残高１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百万円から令和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５４４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３８４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２４０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北海道長万部町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まちづくりや産業振興などの事業に対し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を優先的に活用したため当基金は９８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したが、財政調整基金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病院事業への繰り出しや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物件費の増加等によ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を行った上で、最終的に保留財源により積立したので、１４２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年度は前年度に比較し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北海道新幹線開通時の新駅建設に係る街並整備や老朽化した公共施設の建替・大規模改修など将来的な需要の増大に備えるため、さらなる事業の見直しを図り、基金残高の増加に努める。また、基金の使途の明確化を図るため、特定目的基金に優先的に積立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・まちづくり基金：寄付によるまちづくり推進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・北海道新幹線建設関連補償事業基金：北海道新幹線建設関連補償事業に関連する必要な事業に要する経費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・地域振興基金：新幹線を核としたまちづくりや公共施設の整備など地域の振興整備</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・森林環境譲与税基金：森林整備及びその促進に必要な事業に要する経費</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・地域福祉基金：高齢者保健福祉活動の促進に要する経費</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・まちづくり基金：ふるさと納税の利用促進により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３４４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、まちづくりや産業振興などの事業に対して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４４２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・北海道新幹線建設関連補償事業基金：令和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年度は積立が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公共施設の整備など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に対応するするため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取崩・積立を行わなかった。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・森林環境譲与税基金：譲与税の交付（積立）が１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百万円に対し、民有林整備費などに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・地域福祉基金：高齢者保健福祉活動の促進に要する経費に取崩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たことで、２百万円（▲６．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厳しい財政状況により、特定目的基金の取り崩しは今後も増加が見込まれるが、将来的な財政需要の増大を鑑み、事業を厳選し効果的な充当となるよう努めていく。まちづくり基金にあっては、ふるさと納税のさらなる積極的な利用を促進し、基金残高の増加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特定目的基金を優先的に活用したため、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年度は前年度に比較し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１４２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災害など突発的な財政需要に対応するため、基金残高の増加に努めるが、基金の使途の明確化を図るため、地域振興基金など特定目的基金に振り替えて積立ていくことを予定している。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の当年度分繰入のための取崩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は行ったが、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普通交付税の再算定において措置された臨時財政対策債償還基金費の積立を行ったため、前年度に比較し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令和５年度で役場庁舎建設時の起債の償還が終了したが、今後町営住宅建設や北海道新幹線関連事業による起債償還が控えているため、その財政的な負担の軽減のため取崩を抑制していく。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4,696
4,416
310.76
7,226,373
7,049,717
111,173
3,344,105
4,993,695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年２月末４５．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新規採用を退職に伴う減員の必要最低限にするなど人件費の抑制に努め、緊急に必要な事業を峻別することにより、歳出の見直しを実施するとともに、税収の収納率向上対策を中心とす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事務事業の見直し等、経費の削減を図ってはいるが、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税収の減少や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物価高騰による経常経費の増加により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、経常収支比率は類似団体平均をやや下回ってはいるが、依然として高い水準にある。　公債費は平成１９年度をピークに減少していたが、近年増加傾向にあり、今後も職員の新規採用を退職に伴う減員の必要最低限にするなど職員数の抑制による人件費の縮減や、事務事業の見直しをさらに進めるとともに、行財政改革への取組を通じて義務的経費を削減し、比率の低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61</xdr:row>
      <xdr:rowOff>91229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17505"/>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91229</xdr:rowOff>
    </xdr:from>
    <xdr:to>
      <xdr:col>19</xdr:col>
      <xdr:colOff>133350</xdr:colOff>
      <xdr:row>61</xdr:row>
      <xdr:rowOff>115358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496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115358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81310"/>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59055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81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8255</xdr:rowOff>
    </xdr:from>
    <xdr:to>
      <xdr:col>23</xdr:col>
      <xdr:colOff>184150</xdr:colOff>
      <xdr:row>61</xdr:row>
      <xdr:rowOff>109855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24782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40429</xdr:rowOff>
    </xdr:from>
    <xdr:to>
      <xdr:col>19</xdr:col>
      <xdr:colOff>184150</xdr:colOff>
      <xdr:row>61</xdr:row>
      <xdr:rowOff>142029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126806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5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64558</xdr:rowOff>
    </xdr:from>
    <xdr:to>
      <xdr:col>15</xdr:col>
      <xdr:colOff>133350</xdr:colOff>
      <xdr:row>61</xdr:row>
      <xdr:rowOff>166158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150935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8255</xdr:rowOff>
    </xdr:from>
    <xdr:to>
      <xdr:col>7</xdr:col>
      <xdr:colOff>31750</xdr:colOff>
      <xdr:row>61</xdr:row>
      <xdr:rowOff>109855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120032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[491,180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人件費、物件費及び維持補修費については、事務事業の見直しにより抑制をしているが、物価の上昇もあり、年々増加傾向にある。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近年の急激な人口の減少や単独消防を配置していることなどにより、一人当たりの決算額は類似団体平均を上回っている。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今後は直営事業を見直し、民間でも実施可能な部分については、指定管理者制度の導入などにより委託化を進め、更なるコストの削減に努める。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136840</xdr:rowOff>
    </xdr:from>
    <xdr:to>
      <xdr:col>23</xdr:col>
      <xdr:colOff>133350</xdr:colOff>
      <xdr:row>82</xdr:row>
      <xdr:rowOff>140077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95740"/>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109412</xdr:rowOff>
    </xdr:from>
    <xdr:to>
      <xdr:col>19</xdr:col>
      <xdr:colOff>133350</xdr:colOff>
      <xdr:row>82</xdr:row>
      <xdr:rowOff>140077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8312"/>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88388</xdr:rowOff>
    </xdr:from>
    <xdr:to>
      <xdr:col>15</xdr:col>
      <xdr:colOff>82550</xdr:colOff>
      <xdr:row>82</xdr:row>
      <xdr:rowOff>109412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7288"/>
          <a:ext cx="889000" cy="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70489</xdr:rowOff>
    </xdr:from>
    <xdr:to>
      <xdr:col>11</xdr:col>
      <xdr:colOff>31750</xdr:colOff>
      <xdr:row>82</xdr:row>
      <xdr:rowOff>88388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9389"/>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86040</xdr:rowOff>
    </xdr:from>
    <xdr:to>
      <xdr:col>23</xdr:col>
      <xdr:colOff>184150</xdr:colOff>
      <xdr:row>83</xdr:row>
      <xdr:rowOff>16190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58117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1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89277</xdr:rowOff>
    </xdr:from>
    <xdr:to>
      <xdr:col>19</xdr:col>
      <xdr:colOff>184150</xdr:colOff>
      <xdr:row>83</xdr:row>
      <xdr:rowOff>19427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4204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34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58612</xdr:rowOff>
    </xdr:from>
    <xdr:to>
      <xdr:col>15</xdr:col>
      <xdr:colOff>133350</xdr:colOff>
      <xdr:row>82</xdr:row>
      <xdr:rowOff>160212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144989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37588</xdr:rowOff>
    </xdr:from>
    <xdr:to>
      <xdr:col>11</xdr:col>
      <xdr:colOff>82550</xdr:colOff>
      <xdr:row>82</xdr:row>
      <xdr:rowOff>139188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123965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19689</xdr:rowOff>
    </xdr:from>
    <xdr:to>
      <xdr:col>7</xdr:col>
      <xdr:colOff>31750</xdr:colOff>
      <xdr:row>82</xdr:row>
      <xdr:rowOff>121289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106066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6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国に準じた給与体系であり、地域給も導入済みである。令和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年度については、類似団体平均を０．３ポイント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国において平成２５年度末で国家公務員の給与カット（７．８％）が終了したことから、昨年と同様に国家公務員の給与水準を下回り、ラスパイレス指数は９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今後も、昇格昇給制度の適正な運用により、ラスパイレス指数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を注視し、過剰な上昇の抑制に努める。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9159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18345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647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規採用抑制などにより定員管理の適正化に努めてきたが、北海道新幹線札幌延伸に係る事務事業の増加に伴う土木技術職員等の採用や、類似団体にない単独消防を配置しているなどの要因から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ではマイナンバー制度の運用など、行政サービスの業務量は増加しているが、今後も減少傾向にある人口規模に適した定員管理に努めるとともに、行政サービスの質を維持しながら、組織の再編や適正人事の配置により職員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139636</xdr:rowOff>
    </xdr:from>
    <xdr:to>
      <xdr:col>81</xdr:col>
      <xdr:colOff>44450</xdr:colOff>
      <xdr:row>64</xdr:row>
      <xdr:rowOff>3175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40986"/>
          <a:ext cx="8382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122142</xdr:rowOff>
    </xdr:from>
    <xdr:to>
      <xdr:col>77</xdr:col>
      <xdr:colOff>44450</xdr:colOff>
      <xdr:row>63</xdr:row>
      <xdr:rowOff>139636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23492"/>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122142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91520"/>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50356</xdr:rowOff>
    </xdr:from>
    <xdr:to>
      <xdr:col>68</xdr:col>
      <xdr:colOff>152400</xdr:colOff>
      <xdr:row>63</xdr:row>
      <xdr:rowOff>90170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51706"/>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123825</xdr:rowOff>
    </xdr:from>
    <xdr:to>
      <xdr:col>81</xdr:col>
      <xdr:colOff>95250</xdr:colOff>
      <xdr:row>64</xdr:row>
      <xdr:rowOff>53975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95902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88836</xdr:rowOff>
    </xdr:from>
    <xdr:to>
      <xdr:col>77</xdr:col>
      <xdr:colOff>95250</xdr:colOff>
      <xdr:row>64</xdr:row>
      <xdr:rowOff>18986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9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3763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7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71342</xdr:rowOff>
    </xdr:from>
    <xdr:to>
      <xdr:col>73</xdr:col>
      <xdr:colOff>44450</xdr:colOff>
      <xdr:row>64</xdr:row>
      <xdr:rowOff>1492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157719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171006</xdr:rowOff>
    </xdr:from>
    <xdr:to>
      <xdr:col>64</xdr:col>
      <xdr:colOff>152400</xdr:colOff>
      <xdr:row>63</xdr:row>
      <xdr:rowOff>101156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85933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8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過去の普通建設事業費に係る起債の償還等に伴い上昇し、類似団体平均を上回っているが、平成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度にかけ実施した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役場庁舎建設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等の大型事業が終了したことにより、元利償還金は減少しており、比率も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令和８年度からは、公営住宅建設事業の償還開始により増加が見込まれるため、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新規発行債を必要最小限にするなど抑制し、起債に大きく頼ることのない財政運営に努める。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20574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7804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20574</xdr:rowOff>
    </xdr:from>
    <xdr:to>
      <xdr:col>77</xdr:col>
      <xdr:colOff>44450</xdr:colOff>
      <xdr:row>42</xdr:row>
      <xdr:rowOff>59182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214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59182</xdr:rowOff>
    </xdr:from>
    <xdr:to>
      <xdr:col>72</xdr:col>
      <xdr:colOff>203200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600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117094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745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8382</xdr:rowOff>
    </xdr:from>
    <xdr:to>
      <xdr:col>73</xdr:col>
      <xdr:colOff>44450</xdr:colOff>
      <xdr:row>42</xdr:row>
      <xdr:rowOff>109982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94759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66294</xdr:rowOff>
    </xdr:from>
    <xdr:to>
      <xdr:col>64</xdr:col>
      <xdr:colOff>152400</xdr:colOff>
      <xdr:row>42</xdr:row>
      <xdr:rowOff>167894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152671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までは減少傾向にあったが、公営住宅建設事業の着手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及び財政調整基金等の取崩しに伴う基金残高の減少等により比率が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年度においては、地方債現在高が増加し、充当可能基金が減少したため、前年度比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今後は人件費の縮減や歳出の見直しにより基金の取崩しを抑制し、新規発行債は交付税措置のあるものを原則とし、発行そのものも必要最小限にするなど抑制を行い、財政の健全化に努める。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32315</xdr:rowOff>
    </xdr:from>
    <xdr:to>
      <xdr:col>81</xdr:col>
      <xdr:colOff>44450</xdr:colOff>
      <xdr:row>16</xdr:row>
      <xdr:rowOff>135537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775515"/>
          <a:ext cx="8382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170250</xdr:rowOff>
    </xdr:from>
    <xdr:to>
      <xdr:col>77</xdr:col>
      <xdr:colOff>44450</xdr:colOff>
      <xdr:row>16</xdr:row>
      <xdr:rowOff>32315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742000"/>
          <a:ext cx="889000" cy="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87136</xdr:rowOff>
    </xdr:from>
    <xdr:to>
      <xdr:col>72</xdr:col>
      <xdr:colOff>203200</xdr:colOff>
      <xdr:row>15</xdr:row>
      <xdr:rowOff>170250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658886"/>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87136</xdr:rowOff>
    </xdr:from>
    <xdr:to>
      <xdr:col>68</xdr:col>
      <xdr:colOff>152400</xdr:colOff>
      <xdr:row>17</xdr:row>
      <xdr:rowOff>59267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658886"/>
          <a:ext cx="8890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84737</xdr:rowOff>
    </xdr:from>
    <xdr:to>
      <xdr:col>81</xdr:col>
      <xdr:colOff>95250</xdr:colOff>
      <xdr:row>17</xdr:row>
      <xdr:rowOff>14887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8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56814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8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152965</xdr:rowOff>
    </xdr:from>
    <xdr:to>
      <xdr:col>77</xdr:col>
      <xdr:colOff>95250</xdr:colOff>
      <xdr:row>16</xdr:row>
      <xdr:rowOff>83115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67892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81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119450</xdr:rowOff>
    </xdr:from>
    <xdr:to>
      <xdr:col>73</xdr:col>
      <xdr:colOff>44450</xdr:colOff>
      <xdr:row>16</xdr:row>
      <xdr:rowOff>49600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34377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36336</xdr:rowOff>
    </xdr:from>
    <xdr:to>
      <xdr:col>68</xdr:col>
      <xdr:colOff>203200</xdr:colOff>
      <xdr:row>15</xdr:row>
      <xdr:rowOff>137936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0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122713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69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4,696
4,416
310.76
7,226,373
7,049,717
111,173
3,344,105
4,993,695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新規採用抑制を行っていたことから類似団体平均と同水準であったが、近年は、北海道新幹線札幌延伸に係る事務事業の増加に伴い土木技術職員等を採用しているため、人件費に係る経常収支比率は類似団体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今後は、職員の新規採用を退職に伴う減員の必要最低限にするなどの職員数の抑制や、職員の適正配置と事務事業の民間委託等を推進し、人件費の縮減に努める。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高くなっているのは、業務の電算化及びマイナンバー・情報セキュリティ対策等に係るシステム運用経費の増加や、業務の民間委託による委託料の増加が主な要因である。具体的には、道路維持管理、スクールバス等の車両の運行、学校給食業務等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今後も事務事業の見直しを図り、需用費等他の物件費の抑制及び削減に努める。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30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132715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130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xdr:rowOff>
    </xdr:from>
    <xdr:to>
      <xdr:col>73</xdr:col>
      <xdr:colOff>180975</xdr:colOff>
      <xdr:row>16</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5018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501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81915</xdr:rowOff>
    </xdr:from>
    <xdr:to>
      <xdr:col>74</xdr:col>
      <xdr:colOff>31750</xdr:colOff>
      <xdr:row>17</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168292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127635</xdr:rowOff>
    </xdr:from>
    <xdr:to>
      <xdr:col>69</xdr:col>
      <xdr:colOff>142875</xdr:colOff>
      <xdr:row>16</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国等による福祉関連事業が増加傾向にあるため、扶助費に係る経常収支比率は一定程度の水準を保ったままにあるが、単独事業における事業の見直しにより、類似団体平均に比べ低い値で推移している。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今後も引き続き、事業の緊急度や重要度を考慮しつつ事業の見直しを図っていく。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09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経常収支比率が高くなっているのは、平成４年に供用開始した公共下水道事業に対する繰出、国民健康保険特別会計の財政状態の悪化に伴う繰出、高齢化の進展に伴う介護保険特別会計及び後期高齢者医療特別会計の繰出が多額であることが要因となっている。</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公共下水道事業は令和６年度より公営企業へ移行し、繰出は減少したが依然として多額となっている。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今後は公共施設の老朽化に伴う維持補修費の増加が考えられるため、特別・企業会計についての経営改善を図り、繰出金の抑制に努める。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61</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88804"/>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24130</xdr:rowOff>
    </xdr:from>
    <xdr:to>
      <xdr:col>78</xdr:col>
      <xdr:colOff>69850</xdr:colOff>
      <xdr:row>61</xdr:row>
      <xdr:rowOff>78994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82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168148</xdr:rowOff>
    </xdr:from>
    <xdr:to>
      <xdr:col>73</xdr:col>
      <xdr:colOff>180975</xdr:colOff>
      <xdr:row>61</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55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113284</xdr:rowOff>
    </xdr:from>
    <xdr:to>
      <xdr:col>69</xdr:col>
      <xdr:colOff>92075</xdr:colOff>
      <xdr:row>60</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10400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28194</xdr:rowOff>
    </xdr:from>
    <xdr:to>
      <xdr:col>78</xdr:col>
      <xdr:colOff>120650</xdr:colOff>
      <xdr:row>61</xdr:row>
      <xdr:rowOff>129794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114571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7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117348</xdr:rowOff>
    </xdr:from>
    <xdr:to>
      <xdr:col>69</xdr:col>
      <xdr:colOff>142875</xdr:colOff>
      <xdr:row>61</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32275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62484</xdr:rowOff>
    </xdr:from>
    <xdr:to>
      <xdr:col>65</xdr:col>
      <xdr:colOff>53975</xdr:colOff>
      <xdr:row>60</xdr:row>
      <xdr:rowOff>164084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148861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が支出している各種団体等の補助金については、その団体の行う事業内容や事務量等を十分考慮したうえで予算措置を行うなど、不必要な支出がないよう適正化に努めているため、補助費等に係る経常収支比率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74422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59791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34</xdr:row>
      <xdr:rowOff>149860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960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5928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103649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１２年度から平成１６年度までの大型事業実施による起債の元利償還金により、公債費負担は類似団体平均を上回っていたが、平成１９年度に公債費負担適正化計画を策定し、公債費の金額自体は同年度をピークに減少に転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全国平均とほぼ同水準の比率であった。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借入利率が平準化したことに伴い、今後は元利償還金の増加が見込まれるため、引き続き事業の重要度や緊急度を十分考慮し、普通建設事業に係る地方債の発行抑制を図っていく。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733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88900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0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88900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092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人件費と物件費の経常収支比率が類似団体平均を上回っているものの、分子が比較的大きい補助費等が類似団体平均を下回っているため、公債費以外の数値を押し下げて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おり、類似団体平均と同水準となっている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8128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463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xdr:rowOff>
    </xdr:from>
    <xdr:to>
      <xdr:col>78</xdr:col>
      <xdr:colOff>69850</xdr:colOff>
      <xdr:row>75</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86687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106426</xdr:rowOff>
    </xdr:from>
    <xdr:to>
      <xdr:col>73</xdr:col>
      <xdr:colOff>180975</xdr:colOff>
      <xdr:row>75</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9372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106426</xdr:rowOff>
    </xdr:from>
    <xdr:to>
      <xdr:col>69</xdr:col>
      <xdr:colOff>92075</xdr:colOff>
      <xdr:row>74</xdr:row>
      <xdr:rowOff>147574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937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124731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128778</xdr:rowOff>
    </xdr:from>
    <xdr:to>
      <xdr:col>78</xdr:col>
      <xdr:colOff>120650</xdr:colOff>
      <xdr:row>75</xdr:row>
      <xdr:rowOff>58928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43705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0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55626</xdr:rowOff>
    </xdr:from>
    <xdr:to>
      <xdr:col>69</xdr:col>
      <xdr:colOff>142875</xdr:colOff>
      <xdr:row>74</xdr:row>
      <xdr:rowOff>157226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142003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2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96774</xdr:rowOff>
    </xdr:from>
    <xdr:to>
      <xdr:col>65</xdr:col>
      <xdr:colOff>53975</xdr:colOff>
      <xdr:row>75</xdr:row>
      <xdr:rowOff>26924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37101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159766</xdr:rowOff>
    </xdr:from>
    <xdr:to>
      <xdr:col>29</xdr:col>
      <xdr:colOff>127000</xdr:colOff>
      <xdr:row>15</xdr:row>
      <xdr:rowOff>82217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7691"/>
          <a:ext cx="647700" cy="93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65019</xdr:rowOff>
    </xdr:from>
    <xdr:to>
      <xdr:col>26</xdr:col>
      <xdr:colOff>50800</xdr:colOff>
      <xdr:row>15</xdr:row>
      <xdr:rowOff>82217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84394"/>
          <a:ext cx="698500" cy="17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65019</xdr:rowOff>
    </xdr:from>
    <xdr:to>
      <xdr:col>22</xdr:col>
      <xdr:colOff>114300</xdr:colOff>
      <xdr:row>15</xdr:row>
      <xdr:rowOff>124882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4394"/>
          <a:ext cx="698500" cy="5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124882</xdr:rowOff>
    </xdr:from>
    <xdr:to>
      <xdr:col>18</xdr:col>
      <xdr:colOff>177800</xdr:colOff>
      <xdr:row>16</xdr:row>
      <xdr:rowOff>30904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4257"/>
          <a:ext cx="698500" cy="7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108966</xdr:rowOff>
    </xdr:from>
    <xdr:to>
      <xdr:col>29</xdr:col>
      <xdr:colOff>177800</xdr:colOff>
      <xdr:row>15</xdr:row>
      <xdr:rowOff>39116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6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125493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31417</xdr:rowOff>
    </xdr:from>
    <xdr:to>
      <xdr:col>26</xdr:col>
      <xdr:colOff>101600</xdr:colOff>
      <xdr:row>15</xdr:row>
      <xdr:rowOff>133017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143194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9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14219</xdr:rowOff>
    </xdr:from>
    <xdr:to>
      <xdr:col>22</xdr:col>
      <xdr:colOff>165100</xdr:colOff>
      <xdr:row>15</xdr:row>
      <xdr:rowOff>115819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125996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74082</xdr:rowOff>
    </xdr:from>
    <xdr:to>
      <xdr:col>19</xdr:col>
      <xdr:colOff>38100</xdr:colOff>
      <xdr:row>16</xdr:row>
      <xdr:rowOff>4232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3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151554</xdr:rowOff>
    </xdr:from>
    <xdr:to>
      <xdr:col>15</xdr:col>
      <xdr:colOff>101600</xdr:colOff>
      <xdr:row>16</xdr:row>
      <xdr:rowOff>81704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91881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3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161663</xdr:rowOff>
    </xdr:from>
    <xdr:to>
      <xdr:col>29</xdr:col>
      <xdr:colOff>127000</xdr:colOff>
      <xdr:row>35</xdr:row>
      <xdr:rowOff>204015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72013"/>
          <a:ext cx="647700" cy="42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82179</xdr:rowOff>
    </xdr:from>
    <xdr:to>
      <xdr:col>26</xdr:col>
      <xdr:colOff>50800</xdr:colOff>
      <xdr:row>35</xdr:row>
      <xdr:rowOff>161663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92529"/>
          <a:ext cx="698500" cy="79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82179</xdr:rowOff>
    </xdr:from>
    <xdr:to>
      <xdr:col>22</xdr:col>
      <xdr:colOff>114300</xdr:colOff>
      <xdr:row>35</xdr:row>
      <xdr:rowOff>111227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92529"/>
          <a:ext cx="698500" cy="29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101626</xdr:rowOff>
    </xdr:from>
    <xdr:to>
      <xdr:col>18</xdr:col>
      <xdr:colOff>177800</xdr:colOff>
      <xdr:row>35</xdr:row>
      <xdr:rowOff>111227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11976"/>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153215</xdr:rowOff>
    </xdr:from>
    <xdr:to>
      <xdr:col>29</xdr:col>
      <xdr:colOff>177800</xdr:colOff>
      <xdr:row>35</xdr:row>
      <xdr:rowOff>254815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341192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110863</xdr:rowOff>
    </xdr:from>
    <xdr:to>
      <xdr:col>26</xdr:col>
      <xdr:colOff>101600</xdr:colOff>
      <xdr:row>35</xdr:row>
      <xdr:rowOff>212463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222640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31379</xdr:rowOff>
    </xdr:from>
    <xdr:to>
      <xdr:col>22</xdr:col>
      <xdr:colOff>165100</xdr:colOff>
      <xdr:row>35</xdr:row>
      <xdr:rowOff>132979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143156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1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60427</xdr:rowOff>
    </xdr:from>
    <xdr:to>
      <xdr:col>19</xdr:col>
      <xdr:colOff>38100</xdr:colOff>
      <xdr:row>35</xdr:row>
      <xdr:rowOff>162027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0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172204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50826</xdr:rowOff>
    </xdr:from>
    <xdr:to>
      <xdr:col>15</xdr:col>
      <xdr:colOff>101600</xdr:colOff>
      <xdr:row>35</xdr:row>
      <xdr:rowOff>152426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162603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4,696
4,416
310.76
7,226,373
7,049,717
111,173
3,344,105
4,993,695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48732</xdr:rowOff>
    </xdr:from>
    <xdr:to>
      <xdr:col>24</xdr:col>
      <xdr:colOff>63500</xdr:colOff>
      <xdr:row>34</xdr:row>
      <xdr:rowOff>145743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78032"/>
          <a:ext cx="838200" cy="9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129306</xdr:rowOff>
    </xdr:from>
    <xdr:to>
      <xdr:col>19</xdr:col>
      <xdr:colOff>177800</xdr:colOff>
      <xdr:row>34</xdr:row>
      <xdr:rowOff>145743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58606"/>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129306</xdr:rowOff>
    </xdr:from>
    <xdr:to>
      <xdr:col>15</xdr:col>
      <xdr:colOff>50800</xdr:colOff>
      <xdr:row>34</xdr:row>
      <xdr:rowOff>162751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8606"/>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162751</xdr:rowOff>
    </xdr:from>
    <xdr:to>
      <xdr:col>10</xdr:col>
      <xdr:colOff>114300</xdr:colOff>
      <xdr:row>35</xdr:row>
      <xdr:rowOff>67836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2051"/>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169382</xdr:rowOff>
    </xdr:from>
    <xdr:to>
      <xdr:col>24</xdr:col>
      <xdr:colOff>114300</xdr:colOff>
      <xdr:row>34</xdr:row>
      <xdr:rowOff>99532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20809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94943</xdr:rowOff>
    </xdr:from>
    <xdr:to>
      <xdr:col>20</xdr:col>
      <xdr:colOff>38100</xdr:colOff>
      <xdr:row>35</xdr:row>
      <xdr:rowOff>25093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41620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78506</xdr:rowOff>
    </xdr:from>
    <xdr:to>
      <xdr:col>15</xdr:col>
      <xdr:colOff>101600</xdr:colOff>
      <xdr:row>35</xdr:row>
      <xdr:rowOff>8656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25183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111951</xdr:rowOff>
    </xdr:from>
    <xdr:to>
      <xdr:col>10</xdr:col>
      <xdr:colOff>165100</xdr:colOff>
      <xdr:row>35</xdr:row>
      <xdr:rowOff>42101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58628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17036</xdr:rowOff>
    </xdr:from>
    <xdr:to>
      <xdr:col>6</xdr:col>
      <xdr:colOff>38100</xdr:colOff>
      <xdr:row>35</xdr:row>
      <xdr:rowOff>118636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135163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28261</xdr:rowOff>
    </xdr:from>
    <xdr:to>
      <xdr:col>24</xdr:col>
      <xdr:colOff>63500</xdr:colOff>
      <xdr:row>58</xdr:row>
      <xdr:rowOff>44349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72361"/>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28261</xdr:rowOff>
    </xdr:from>
    <xdr:to>
      <xdr:col>19</xdr:col>
      <xdr:colOff>177800</xdr:colOff>
      <xdr:row>58</xdr:row>
      <xdr:rowOff>58716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2361"/>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58716</xdr:rowOff>
    </xdr:from>
    <xdr:to>
      <xdr:col>15</xdr:col>
      <xdr:colOff>50800</xdr:colOff>
      <xdr:row>58</xdr:row>
      <xdr:rowOff>75194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2816"/>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75194</xdr:rowOff>
    </xdr:from>
    <xdr:to>
      <xdr:col>10</xdr:col>
      <xdr:colOff>114300</xdr:colOff>
      <xdr:row>58</xdr:row>
      <xdr:rowOff>77959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9294"/>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164999</xdr:rowOff>
    </xdr:from>
    <xdr:to>
      <xdr:col>24</xdr:col>
      <xdr:colOff>114300</xdr:colOff>
      <xdr:row>58</xdr:row>
      <xdr:rowOff>95149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16426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148911</xdr:rowOff>
    </xdr:from>
    <xdr:to>
      <xdr:col>20</xdr:col>
      <xdr:colOff>38100</xdr:colOff>
      <xdr:row>58</xdr:row>
      <xdr:rowOff>79061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95588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9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7916</xdr:rowOff>
    </xdr:from>
    <xdr:to>
      <xdr:col>15</xdr:col>
      <xdr:colOff>101600</xdr:colOff>
      <xdr:row>58</xdr:row>
      <xdr:rowOff>109516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126043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24394</xdr:rowOff>
    </xdr:from>
    <xdr:to>
      <xdr:col>10</xdr:col>
      <xdr:colOff>165100</xdr:colOff>
      <xdr:row>58</xdr:row>
      <xdr:rowOff>125994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142521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27159</xdr:rowOff>
    </xdr:from>
    <xdr:to>
      <xdr:col>6</xdr:col>
      <xdr:colOff>38100</xdr:colOff>
      <xdr:row>58</xdr:row>
      <xdr:rowOff>128759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145286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155473</xdr:rowOff>
    </xdr:from>
    <xdr:to>
      <xdr:col>24</xdr:col>
      <xdr:colOff>63500</xdr:colOff>
      <xdr:row>74</xdr:row>
      <xdr:rowOff>163855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42773"/>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138799</xdr:rowOff>
    </xdr:from>
    <xdr:to>
      <xdr:col>19</xdr:col>
      <xdr:colOff>177800</xdr:colOff>
      <xdr:row>74</xdr:row>
      <xdr:rowOff>163855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826099"/>
          <a:ext cx="889000" cy="2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109754</xdr:rowOff>
    </xdr:from>
    <xdr:to>
      <xdr:col>15</xdr:col>
      <xdr:colOff>50800</xdr:colOff>
      <xdr:row>74</xdr:row>
      <xdr:rowOff>138799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797054"/>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109754</xdr:rowOff>
    </xdr:from>
    <xdr:to>
      <xdr:col>10</xdr:col>
      <xdr:colOff>114300</xdr:colOff>
      <xdr:row>75</xdr:row>
      <xdr:rowOff>41681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797054"/>
          <a:ext cx="889000" cy="10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104673</xdr:rowOff>
    </xdr:from>
    <xdr:to>
      <xdr:col>24</xdr:col>
      <xdr:colOff>114300</xdr:colOff>
      <xdr:row>75</xdr:row>
      <xdr:rowOff>34823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127550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113055</xdr:rowOff>
    </xdr:from>
    <xdr:to>
      <xdr:col>20</xdr:col>
      <xdr:colOff>38100</xdr:colOff>
      <xdr:row>75</xdr:row>
      <xdr:rowOff>43205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59732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87999</xdr:rowOff>
    </xdr:from>
    <xdr:to>
      <xdr:col>15</xdr:col>
      <xdr:colOff>101600</xdr:colOff>
      <xdr:row>75</xdr:row>
      <xdr:rowOff>18149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34676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58954</xdr:rowOff>
    </xdr:from>
    <xdr:to>
      <xdr:col>10</xdr:col>
      <xdr:colOff>165100</xdr:colOff>
      <xdr:row>74</xdr:row>
      <xdr:rowOff>160554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5631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162331</xdr:rowOff>
    </xdr:from>
    <xdr:to>
      <xdr:col>6</xdr:col>
      <xdr:colOff>38100</xdr:colOff>
      <xdr:row>75</xdr:row>
      <xdr:rowOff>92481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4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109008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2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1581</xdr:rowOff>
    </xdr:from>
    <xdr:to>
      <xdr:col>24</xdr:col>
      <xdr:colOff>63500</xdr:colOff>
      <xdr:row>95</xdr:row>
      <xdr:rowOff>30919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89331"/>
          <a:ext cx="8382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1581</xdr:rowOff>
    </xdr:from>
    <xdr:to>
      <xdr:col>19</xdr:col>
      <xdr:colOff>177800</xdr:colOff>
      <xdr:row>96</xdr:row>
      <xdr:rowOff>54291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89331"/>
          <a:ext cx="889000" cy="2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86437</xdr:rowOff>
    </xdr:from>
    <xdr:to>
      <xdr:col>15</xdr:col>
      <xdr:colOff>50800</xdr:colOff>
      <xdr:row>96</xdr:row>
      <xdr:rowOff>54291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74187"/>
          <a:ext cx="889000" cy="1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86437</xdr:rowOff>
    </xdr:from>
    <xdr:to>
      <xdr:col>10</xdr:col>
      <xdr:colOff>114300</xdr:colOff>
      <xdr:row>97</xdr:row>
      <xdr:rowOff>116850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74187"/>
          <a:ext cx="889000" cy="37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151569</xdr:rowOff>
    </xdr:from>
    <xdr:to>
      <xdr:col>24</xdr:col>
      <xdr:colOff>114300</xdr:colOff>
      <xdr:row>95</xdr:row>
      <xdr:rowOff>81719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2996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122231</xdr:rowOff>
    </xdr:from>
    <xdr:to>
      <xdr:col>20</xdr:col>
      <xdr:colOff>38100</xdr:colOff>
      <xdr:row>95</xdr:row>
      <xdr:rowOff>52381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68908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1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3491</xdr:rowOff>
    </xdr:from>
    <xdr:to>
      <xdr:col>15</xdr:col>
      <xdr:colOff>101600</xdr:colOff>
      <xdr:row>96</xdr:row>
      <xdr:rowOff>105091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121618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35637</xdr:rowOff>
    </xdr:from>
    <xdr:to>
      <xdr:col>10</xdr:col>
      <xdr:colOff>165100</xdr:colOff>
      <xdr:row>95</xdr:row>
      <xdr:rowOff>137237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153764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66050</xdr:rowOff>
    </xdr:from>
    <xdr:to>
      <xdr:col>6</xdr:col>
      <xdr:colOff>38100</xdr:colOff>
      <xdr:row>97</xdr:row>
      <xdr:rowOff>167650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158777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138770</xdr:rowOff>
    </xdr:from>
    <xdr:to>
      <xdr:col>55</xdr:col>
      <xdr:colOff>0</xdr:colOff>
      <xdr:row>35</xdr:row>
      <xdr:rowOff>28631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68070"/>
          <a:ext cx="8382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138770</xdr:rowOff>
    </xdr:from>
    <xdr:to>
      <xdr:col>50</xdr:col>
      <xdr:colOff>114300</xdr:colOff>
      <xdr:row>35</xdr:row>
      <xdr:rowOff>137170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68070"/>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137170</xdr:rowOff>
    </xdr:from>
    <xdr:to>
      <xdr:col>45</xdr:col>
      <xdr:colOff>177800</xdr:colOff>
      <xdr:row>35</xdr:row>
      <xdr:rowOff>158704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37920"/>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110668</xdr:rowOff>
    </xdr:from>
    <xdr:to>
      <xdr:col>41</xdr:col>
      <xdr:colOff>50800</xdr:colOff>
      <xdr:row>35</xdr:row>
      <xdr:rowOff>158704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68518"/>
          <a:ext cx="889000" cy="3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149281</xdr:rowOff>
    </xdr:from>
    <xdr:to>
      <xdr:col>55</xdr:col>
      <xdr:colOff>50800</xdr:colOff>
      <xdr:row>35</xdr:row>
      <xdr:rowOff>79431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3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87970</xdr:rowOff>
    </xdr:from>
    <xdr:to>
      <xdr:col>50</xdr:col>
      <xdr:colOff>165100</xdr:colOff>
      <xdr:row>35</xdr:row>
      <xdr:rowOff>18120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34647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9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86370</xdr:rowOff>
    </xdr:from>
    <xdr:to>
      <xdr:col>46</xdr:col>
      <xdr:colOff>38100</xdr:colOff>
      <xdr:row>36</xdr:row>
      <xdr:rowOff>16520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33047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107904</xdr:rowOff>
    </xdr:from>
    <xdr:to>
      <xdr:col>41</xdr:col>
      <xdr:colOff>101600</xdr:colOff>
      <xdr:row>36</xdr:row>
      <xdr:rowOff>38054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54581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8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59868</xdr:rowOff>
    </xdr:from>
    <xdr:to>
      <xdr:col>36</xdr:col>
      <xdr:colOff>165100</xdr:colOff>
      <xdr:row>33</xdr:row>
      <xdr:rowOff>161468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6545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9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74659</xdr:rowOff>
    </xdr:from>
    <xdr:to>
      <xdr:col>55</xdr:col>
      <xdr:colOff>0</xdr:colOff>
      <xdr:row>58</xdr:row>
      <xdr:rowOff>27686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47309"/>
          <a:ext cx="838200" cy="1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95017</xdr:rowOff>
    </xdr:from>
    <xdr:to>
      <xdr:col>50</xdr:col>
      <xdr:colOff>114300</xdr:colOff>
      <xdr:row>58</xdr:row>
      <xdr:rowOff>27686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67667"/>
          <a:ext cx="889000" cy="10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95017</xdr:rowOff>
    </xdr:from>
    <xdr:to>
      <xdr:col>45</xdr:col>
      <xdr:colOff>177800</xdr:colOff>
      <xdr:row>58</xdr:row>
      <xdr:rowOff>72632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67667"/>
          <a:ext cx="889000" cy="1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72632</xdr:rowOff>
    </xdr:from>
    <xdr:to>
      <xdr:col>41</xdr:col>
      <xdr:colOff>50800</xdr:colOff>
      <xdr:row>58</xdr:row>
      <xdr:rowOff>88163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16732"/>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23859</xdr:rowOff>
    </xdr:from>
    <xdr:to>
      <xdr:col>55</xdr:col>
      <xdr:colOff>50800</xdr:colOff>
      <xdr:row>57</xdr:row>
      <xdr:rowOff>125459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46736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4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148336</xdr:rowOff>
    </xdr:from>
    <xdr:to>
      <xdr:col>50</xdr:col>
      <xdr:colOff>165100</xdr:colOff>
      <xdr:row>58</xdr:row>
      <xdr:rowOff>78486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95013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9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44217</xdr:rowOff>
    </xdr:from>
    <xdr:to>
      <xdr:col>46</xdr:col>
      <xdr:colOff>38100</xdr:colOff>
      <xdr:row>57</xdr:row>
      <xdr:rowOff>145817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162344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59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21832</xdr:rowOff>
    </xdr:from>
    <xdr:to>
      <xdr:col>41</xdr:col>
      <xdr:colOff>101600</xdr:colOff>
      <xdr:row>58</xdr:row>
      <xdr:rowOff>123432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139959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4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37363</xdr:rowOff>
    </xdr:from>
    <xdr:to>
      <xdr:col>36</xdr:col>
      <xdr:colOff>165100</xdr:colOff>
      <xdr:row>58</xdr:row>
      <xdr:rowOff>138963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155490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5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21478</xdr:rowOff>
    </xdr:from>
    <xdr:to>
      <xdr:col>55</xdr:col>
      <xdr:colOff>0</xdr:colOff>
      <xdr:row>78</xdr:row>
      <xdr:rowOff>78730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94578"/>
          <a:ext cx="838200" cy="5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21478</xdr:rowOff>
    </xdr:from>
    <xdr:to>
      <xdr:col>50</xdr:col>
      <xdr:colOff>114300</xdr:colOff>
      <xdr:row>78</xdr:row>
      <xdr:rowOff>59754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94578"/>
          <a:ext cx="889000" cy="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59754</xdr:rowOff>
    </xdr:from>
    <xdr:to>
      <xdr:col>45</xdr:col>
      <xdr:colOff>177800</xdr:colOff>
      <xdr:row>78</xdr:row>
      <xdr:rowOff>108838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32854"/>
          <a:ext cx="8890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65970</xdr:rowOff>
    </xdr:from>
    <xdr:to>
      <xdr:col>41</xdr:col>
      <xdr:colOff>50800</xdr:colOff>
      <xdr:row>78</xdr:row>
      <xdr:rowOff>108838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39070"/>
          <a:ext cx="889000" cy="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27930</xdr:rowOff>
    </xdr:from>
    <xdr:to>
      <xdr:col>55</xdr:col>
      <xdr:colOff>50800</xdr:colOff>
      <xdr:row>78</xdr:row>
      <xdr:rowOff>129530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142128</xdr:rowOff>
    </xdr:from>
    <xdr:to>
      <xdr:col>50</xdr:col>
      <xdr:colOff>165100</xdr:colOff>
      <xdr:row>78</xdr:row>
      <xdr:rowOff>72278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88805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8954</xdr:rowOff>
    </xdr:from>
    <xdr:to>
      <xdr:col>46</xdr:col>
      <xdr:colOff>38100</xdr:colOff>
      <xdr:row>78</xdr:row>
      <xdr:rowOff>110554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127081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58038</xdr:rowOff>
    </xdr:from>
    <xdr:to>
      <xdr:col>41</xdr:col>
      <xdr:colOff>101600</xdr:colOff>
      <xdr:row>78</xdr:row>
      <xdr:rowOff>159638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150765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15170</xdr:rowOff>
    </xdr:from>
    <xdr:to>
      <xdr:col>36</xdr:col>
      <xdr:colOff>165100</xdr:colOff>
      <xdr:row>78</xdr:row>
      <xdr:rowOff>116770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107897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102656</xdr:rowOff>
    </xdr:from>
    <xdr:to>
      <xdr:col>55</xdr:col>
      <xdr:colOff>0</xdr:colOff>
      <xdr:row>97</xdr:row>
      <xdr:rowOff>133944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61856"/>
          <a:ext cx="838200" cy="20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147255</xdr:rowOff>
    </xdr:from>
    <xdr:to>
      <xdr:col>50</xdr:col>
      <xdr:colOff>114300</xdr:colOff>
      <xdr:row>97</xdr:row>
      <xdr:rowOff>133944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06455"/>
          <a:ext cx="889000" cy="1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147255</xdr:rowOff>
    </xdr:from>
    <xdr:to>
      <xdr:col>45</xdr:col>
      <xdr:colOff>177800</xdr:colOff>
      <xdr:row>98</xdr:row>
      <xdr:rowOff>59517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06455"/>
          <a:ext cx="889000" cy="25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59517</xdr:rowOff>
    </xdr:from>
    <xdr:to>
      <xdr:col>41</xdr:col>
      <xdr:colOff>50800</xdr:colOff>
      <xdr:row>98</xdr:row>
      <xdr:rowOff>99217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61617"/>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51856</xdr:rowOff>
    </xdr:from>
    <xdr:to>
      <xdr:col>55</xdr:col>
      <xdr:colOff>50800</xdr:colOff>
      <xdr:row>96</xdr:row>
      <xdr:rowOff>153456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74733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6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83144</xdr:rowOff>
    </xdr:from>
    <xdr:to>
      <xdr:col>50</xdr:col>
      <xdr:colOff>165100</xdr:colOff>
      <xdr:row>98</xdr:row>
      <xdr:rowOff>13294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29821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8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96455</xdr:rowOff>
    </xdr:from>
    <xdr:to>
      <xdr:col>46</xdr:col>
      <xdr:colOff>38100</xdr:colOff>
      <xdr:row>97</xdr:row>
      <xdr:rowOff>26605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43132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33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8717</xdr:rowOff>
    </xdr:from>
    <xdr:to>
      <xdr:col>41</xdr:col>
      <xdr:colOff>101600</xdr:colOff>
      <xdr:row>98</xdr:row>
      <xdr:rowOff>110317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126844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48417</xdr:rowOff>
    </xdr:from>
    <xdr:to>
      <xdr:col>36</xdr:col>
      <xdr:colOff>165100</xdr:colOff>
      <xdr:row>98</xdr:row>
      <xdr:rowOff>150017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141144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4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75948</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91048"/>
          <a:ext cx="838200" cy="6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75948</xdr:rowOff>
    </xdr:from>
    <xdr:to>
      <xdr:col>81</xdr:col>
      <xdr:colOff>50800</xdr:colOff>
      <xdr:row>38</xdr:row>
      <xdr:rowOff>139261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91048"/>
          <a:ext cx="889000" cy="6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139261</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54361"/>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25148</xdr:rowOff>
    </xdr:from>
    <xdr:to>
      <xdr:col>81</xdr:col>
      <xdr:colOff>101600</xdr:colOff>
      <xdr:row>38</xdr:row>
      <xdr:rowOff>126748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117875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88461</xdr:rowOff>
    </xdr:from>
    <xdr:to>
      <xdr:col>76</xdr:col>
      <xdr:colOff>165100</xdr:colOff>
      <xdr:row>39</xdr:row>
      <xdr:rowOff>18611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9738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96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51146</xdr:rowOff>
    </xdr:from>
    <xdr:to>
      <xdr:col>85</xdr:col>
      <xdr:colOff>127000</xdr:colOff>
      <xdr:row>74</xdr:row>
      <xdr:rowOff>57507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738446"/>
          <a:ext cx="8382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47865</xdr:rowOff>
    </xdr:from>
    <xdr:to>
      <xdr:col>81</xdr:col>
      <xdr:colOff>50800</xdr:colOff>
      <xdr:row>74</xdr:row>
      <xdr:rowOff>51146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735165"/>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47865</xdr:rowOff>
    </xdr:from>
    <xdr:to>
      <xdr:col>76</xdr:col>
      <xdr:colOff>114300</xdr:colOff>
      <xdr:row>74</xdr:row>
      <xdr:rowOff>77795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735165"/>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77795</xdr:rowOff>
    </xdr:from>
    <xdr:to>
      <xdr:col>71</xdr:col>
      <xdr:colOff>177800</xdr:colOff>
      <xdr:row>74</xdr:row>
      <xdr:rowOff>149890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765095"/>
          <a:ext cx="889000" cy="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6707</xdr:rowOff>
    </xdr:from>
    <xdr:to>
      <xdr:col>85</xdr:col>
      <xdr:colOff>177800</xdr:colOff>
      <xdr:row>74</xdr:row>
      <xdr:rowOff>108307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29584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4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346</xdr:rowOff>
    </xdr:from>
    <xdr:to>
      <xdr:col>81</xdr:col>
      <xdr:colOff>101600</xdr:colOff>
      <xdr:row>74</xdr:row>
      <xdr:rowOff>101946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8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118473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46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168515</xdr:rowOff>
    </xdr:from>
    <xdr:to>
      <xdr:col>76</xdr:col>
      <xdr:colOff>165100</xdr:colOff>
      <xdr:row>74</xdr:row>
      <xdr:rowOff>98665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115192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5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26995</xdr:rowOff>
    </xdr:from>
    <xdr:to>
      <xdr:col>72</xdr:col>
      <xdr:colOff>38100</xdr:colOff>
      <xdr:row>74</xdr:row>
      <xdr:rowOff>128595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7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145122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48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99090</xdr:rowOff>
    </xdr:from>
    <xdr:to>
      <xdr:col>67</xdr:col>
      <xdr:colOff>101600</xdr:colOff>
      <xdr:row>75</xdr:row>
      <xdr:rowOff>29240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45767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5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91461</xdr:rowOff>
    </xdr:from>
    <xdr:to>
      <xdr:col>85</xdr:col>
      <xdr:colOff>127000</xdr:colOff>
      <xdr:row>98</xdr:row>
      <xdr:rowOff>93886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93561"/>
          <a:ext cx="838200" cy="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90909</xdr:rowOff>
    </xdr:from>
    <xdr:to>
      <xdr:col>81</xdr:col>
      <xdr:colOff>50800</xdr:colOff>
      <xdr:row>98</xdr:row>
      <xdr:rowOff>93886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93009"/>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62494</xdr:rowOff>
    </xdr:from>
    <xdr:to>
      <xdr:col>76</xdr:col>
      <xdr:colOff>114300</xdr:colOff>
      <xdr:row>98</xdr:row>
      <xdr:rowOff>90909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64594"/>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62494</xdr:rowOff>
    </xdr:from>
    <xdr:to>
      <xdr:col>71</xdr:col>
      <xdr:colOff>177800</xdr:colOff>
      <xdr:row>98</xdr:row>
      <xdr:rowOff>133916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64594"/>
          <a:ext cx="889000" cy="7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40661</xdr:rowOff>
    </xdr:from>
    <xdr:to>
      <xdr:col>85</xdr:col>
      <xdr:colOff>177800</xdr:colOff>
      <xdr:row>98</xdr:row>
      <xdr:rowOff>142261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63538</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9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43086</xdr:rowOff>
    </xdr:from>
    <xdr:to>
      <xdr:col>81</xdr:col>
      <xdr:colOff>101600</xdr:colOff>
      <xdr:row>98</xdr:row>
      <xdr:rowOff>144686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161213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2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40109</xdr:rowOff>
    </xdr:from>
    <xdr:to>
      <xdr:col>76</xdr:col>
      <xdr:colOff>165100</xdr:colOff>
      <xdr:row>98</xdr:row>
      <xdr:rowOff>141709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158236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1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11694</xdr:rowOff>
    </xdr:from>
    <xdr:to>
      <xdr:col>72</xdr:col>
      <xdr:colOff>38100</xdr:colOff>
      <xdr:row>98</xdr:row>
      <xdr:rowOff>113294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129821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8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83116</xdr:rowOff>
    </xdr:from>
    <xdr:to>
      <xdr:col>67</xdr:col>
      <xdr:colOff>101600</xdr:colOff>
      <xdr:row>99</xdr:row>
      <xdr:rowOff>13266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29793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6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142280</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14480"/>
          <a:ext cx="838200" cy="4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3911</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90461"/>
          <a:ext cx="889000" cy="9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3911</xdr:rowOff>
    </xdr:from>
    <xdr:to>
      <xdr:col>107</xdr:col>
      <xdr:colOff>50800</xdr:colOff>
      <xdr:row>39</xdr:row>
      <xdr:rowOff>85996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90461"/>
          <a:ext cx="889000" cy="8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55608</xdr:rowOff>
    </xdr:from>
    <xdr:to>
      <xdr:col>102</xdr:col>
      <xdr:colOff>114300</xdr:colOff>
      <xdr:row>39</xdr:row>
      <xdr:rowOff>85996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42158"/>
          <a:ext cx="8890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91480</xdr:rowOff>
    </xdr:from>
    <xdr:to>
      <xdr:col>116</xdr:col>
      <xdr:colOff>114300</xdr:colOff>
      <xdr:row>37</xdr:row>
      <xdr:rowOff>21630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114357</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1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124561</xdr:rowOff>
    </xdr:from>
    <xdr:to>
      <xdr:col>107</xdr:col>
      <xdr:colOff>101600</xdr:colOff>
      <xdr:row>39</xdr:row>
      <xdr:rowOff>54711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71239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35196</xdr:rowOff>
    </xdr:from>
    <xdr:to>
      <xdr:col>102</xdr:col>
      <xdr:colOff>165100</xdr:colOff>
      <xdr:row>39</xdr:row>
      <xdr:rowOff>136796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127923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4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4808</xdr:rowOff>
    </xdr:from>
    <xdr:to>
      <xdr:col>98</xdr:col>
      <xdr:colOff>38100</xdr:colOff>
      <xdr:row>39</xdr:row>
      <xdr:rowOff>106408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97535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8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39306</xdr:rowOff>
    </xdr:from>
    <xdr:to>
      <xdr:col>116</xdr:col>
      <xdr:colOff>63500</xdr:colOff>
      <xdr:row>59</xdr:row>
      <xdr:rowOff>39440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4856"/>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39440</xdr:rowOff>
    </xdr:from>
    <xdr:to>
      <xdr:col>111</xdr:col>
      <xdr:colOff>177800</xdr:colOff>
      <xdr:row>59</xdr:row>
      <xdr:rowOff>39497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499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38544</xdr:rowOff>
    </xdr:from>
    <xdr:to>
      <xdr:col>107</xdr:col>
      <xdr:colOff>50800</xdr:colOff>
      <xdr:row>59</xdr:row>
      <xdr:rowOff>39497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409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38544</xdr:rowOff>
    </xdr:from>
    <xdr:to>
      <xdr:col>102</xdr:col>
      <xdr:colOff>114300</xdr:colOff>
      <xdr:row>59</xdr:row>
      <xdr:rowOff>39725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409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159956</xdr:rowOff>
    </xdr:from>
    <xdr:to>
      <xdr:col>116</xdr:col>
      <xdr:colOff>114300</xdr:colOff>
      <xdr:row>59</xdr:row>
      <xdr:rowOff>90106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160090</xdr:rowOff>
    </xdr:from>
    <xdr:to>
      <xdr:col>112</xdr:col>
      <xdr:colOff>38100</xdr:colOff>
      <xdr:row>59</xdr:row>
      <xdr:rowOff>90240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81367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6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160147</xdr:rowOff>
    </xdr:from>
    <xdr:to>
      <xdr:col>107</xdr:col>
      <xdr:colOff>101600</xdr:colOff>
      <xdr:row>59</xdr:row>
      <xdr:rowOff>90297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81424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6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159194</xdr:rowOff>
    </xdr:from>
    <xdr:to>
      <xdr:col>102</xdr:col>
      <xdr:colOff>165100</xdr:colOff>
      <xdr:row>59</xdr:row>
      <xdr:rowOff>89344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80471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160375</xdr:rowOff>
    </xdr:from>
    <xdr:to>
      <xdr:col>98</xdr:col>
      <xdr:colOff>38100</xdr:colOff>
      <xdr:row>59</xdr:row>
      <xdr:rowOff>90525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81652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54579</xdr:rowOff>
    </xdr:from>
    <xdr:to>
      <xdr:col>116</xdr:col>
      <xdr:colOff>63500</xdr:colOff>
      <xdr:row>74</xdr:row>
      <xdr:rowOff>26429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056079"/>
          <a:ext cx="838200" cy="65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54579</xdr:rowOff>
    </xdr:from>
    <xdr:to>
      <xdr:col>111</xdr:col>
      <xdr:colOff>177800</xdr:colOff>
      <xdr:row>71</xdr:row>
      <xdr:rowOff>13937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056079"/>
          <a:ext cx="889000" cy="1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13937</xdr:rowOff>
    </xdr:from>
    <xdr:to>
      <xdr:col>107</xdr:col>
      <xdr:colOff>50800</xdr:colOff>
      <xdr:row>71</xdr:row>
      <xdr:rowOff>40030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186887"/>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40030</xdr:rowOff>
    </xdr:from>
    <xdr:to>
      <xdr:col>102</xdr:col>
      <xdr:colOff>114300</xdr:colOff>
      <xdr:row>71</xdr:row>
      <xdr:rowOff>43982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212980"/>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147079</xdr:rowOff>
    </xdr:from>
    <xdr:to>
      <xdr:col>116</xdr:col>
      <xdr:colOff>114300</xdr:colOff>
      <xdr:row>74</xdr:row>
      <xdr:rowOff>77229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169956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3779</xdr:rowOff>
    </xdr:from>
    <xdr:to>
      <xdr:col>112</xdr:col>
      <xdr:colOff>38100</xdr:colOff>
      <xdr:row>70</xdr:row>
      <xdr:rowOff>105379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00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121906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17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134587</xdr:rowOff>
    </xdr:from>
    <xdr:to>
      <xdr:col>107</xdr:col>
      <xdr:colOff>101600</xdr:colOff>
      <xdr:row>71</xdr:row>
      <xdr:rowOff>64737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13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81264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191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160680</xdr:rowOff>
    </xdr:from>
    <xdr:to>
      <xdr:col>102</xdr:col>
      <xdr:colOff>165100</xdr:colOff>
      <xdr:row>71</xdr:row>
      <xdr:rowOff>90830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1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107357</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193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164632</xdr:rowOff>
    </xdr:from>
    <xdr:to>
      <xdr:col>98</xdr:col>
      <xdr:colOff>38100</xdr:colOff>
      <xdr:row>71</xdr:row>
      <xdr:rowOff>94782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16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111309</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194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1,501,217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211,938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過去５年類似団体平均を上回って、高止まりの傾向にある。これは、近年の急激な人口減少や単独消防を配置していることに起因している。これまでも、事務事業の民間委託の推進や職員の新規採用を退職に伴う減員の必要最低限に抑制するなどしており、引き続き人件費の抑制に努めていく。また、繰出金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76,937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過去５年類似団体平均を上回っている。これは、公共下水道事業会計に対する繰出、国民健康保険特別会計の財政状態の悪化に伴う繰出、高齢化の進展に伴う介護保険特別会計及び後期高齢者医療特別会計の繰出が多額であることに起因しており、公共下水道事業会計、国民健康保険特別会計の収支改善に努め、繰出金の抑制に努めていく。維持補修費についても、過去５年類似団体平均を上回って、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58,758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円で高い水準にある。本町の公共施設の多くが、建設から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年を超えており、老朽化の進行が著しいことに起因している。今後は、公共施設等総合管理計画に基づき、将来を見据えて施設の統廃合・複合化や長寿命化を図り、維持補修費の平準化に努めていく。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337,249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円となっており、近年増加しているのは、北海道新幹線建設費負担金の増加であるが、この財源の一部は一般財源であるとから、財源の確保に努めていくとともに、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その他の歳出について事務事業の効率化を図りながら歳出の抑制に努める。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4,696
4,416
310.76
7,226,373
7,049,717
111,173
3,344,105
4,993,695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152908</xdr:rowOff>
    </xdr:from>
    <xdr:to>
      <xdr:col>24</xdr:col>
      <xdr:colOff>63500</xdr:colOff>
      <xdr:row>33</xdr:row>
      <xdr:rowOff>88138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67858"/>
          <a:ext cx="8382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69215</xdr:rowOff>
    </xdr:from>
    <xdr:to>
      <xdr:col>19</xdr:col>
      <xdr:colOff>177800</xdr:colOff>
      <xdr:row>33</xdr:row>
      <xdr:rowOff>88138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27065"/>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69215</xdr:rowOff>
    </xdr:from>
    <xdr:to>
      <xdr:col>15</xdr:col>
      <xdr:colOff>50800</xdr:colOff>
      <xdr:row>33</xdr:row>
      <xdr:rowOff>109347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27065"/>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109347</xdr:rowOff>
    </xdr:from>
    <xdr:to>
      <xdr:col>10</xdr:col>
      <xdr:colOff>114300</xdr:colOff>
      <xdr:row>33</xdr:row>
      <xdr:rowOff>162433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6719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102108</xdr:rowOff>
    </xdr:from>
    <xdr:to>
      <xdr:col>24</xdr:col>
      <xdr:colOff>114300</xdr:colOff>
      <xdr:row>32</xdr:row>
      <xdr:rowOff>32258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1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17035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37338</xdr:rowOff>
    </xdr:from>
    <xdr:to>
      <xdr:col>20</xdr:col>
      <xdr:colOff>38100</xdr:colOff>
      <xdr:row>33</xdr:row>
      <xdr:rowOff>138938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155465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7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18415</xdr:rowOff>
    </xdr:from>
    <xdr:to>
      <xdr:col>15</xdr:col>
      <xdr:colOff>101600</xdr:colOff>
      <xdr:row>33</xdr:row>
      <xdr:rowOff>120015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136542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58547</xdr:rowOff>
    </xdr:from>
    <xdr:to>
      <xdr:col>10</xdr:col>
      <xdr:colOff>165100</xdr:colOff>
      <xdr:row>33</xdr:row>
      <xdr:rowOff>160147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5224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9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111633</xdr:rowOff>
    </xdr:from>
    <xdr:to>
      <xdr:col>6</xdr:col>
      <xdr:colOff>38100</xdr:colOff>
      <xdr:row>34</xdr:row>
      <xdr:rowOff>41783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58310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130403</xdr:rowOff>
    </xdr:from>
    <xdr:to>
      <xdr:col>24</xdr:col>
      <xdr:colOff>63500</xdr:colOff>
      <xdr:row>57</xdr:row>
      <xdr:rowOff>137361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03053"/>
          <a:ext cx="8382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130403</xdr:rowOff>
    </xdr:from>
    <xdr:to>
      <xdr:col>19</xdr:col>
      <xdr:colOff>177800</xdr:colOff>
      <xdr:row>57</xdr:row>
      <xdr:rowOff>150270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03053"/>
          <a:ext cx="889000" cy="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148367</xdr:rowOff>
    </xdr:from>
    <xdr:to>
      <xdr:col>15</xdr:col>
      <xdr:colOff>50800</xdr:colOff>
      <xdr:row>57</xdr:row>
      <xdr:rowOff>150270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1017"/>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148367</xdr:rowOff>
    </xdr:from>
    <xdr:to>
      <xdr:col>10</xdr:col>
      <xdr:colOff>114300</xdr:colOff>
      <xdr:row>57</xdr:row>
      <xdr:rowOff>164886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21017"/>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86561</xdr:rowOff>
    </xdr:from>
    <xdr:to>
      <xdr:col>24</xdr:col>
      <xdr:colOff>114300</xdr:colOff>
      <xdr:row>58</xdr:row>
      <xdr:rowOff>16711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109438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79603</xdr:rowOff>
    </xdr:from>
    <xdr:to>
      <xdr:col>20</xdr:col>
      <xdr:colOff>38100</xdr:colOff>
      <xdr:row>58</xdr:row>
      <xdr:rowOff>9753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26280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99470</xdr:rowOff>
    </xdr:from>
    <xdr:to>
      <xdr:col>15</xdr:col>
      <xdr:colOff>101600</xdr:colOff>
      <xdr:row>58</xdr:row>
      <xdr:rowOff>29620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46147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4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97567</xdr:rowOff>
    </xdr:from>
    <xdr:to>
      <xdr:col>10</xdr:col>
      <xdr:colOff>165100</xdr:colOff>
      <xdr:row>58</xdr:row>
      <xdr:rowOff>27717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44244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4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114086</xdr:rowOff>
    </xdr:from>
    <xdr:to>
      <xdr:col>6</xdr:col>
      <xdr:colOff>38100</xdr:colOff>
      <xdr:row>58</xdr:row>
      <xdr:rowOff>44236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60763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44594</xdr:rowOff>
    </xdr:from>
    <xdr:to>
      <xdr:col>24</xdr:col>
      <xdr:colOff>63500</xdr:colOff>
      <xdr:row>76</xdr:row>
      <xdr:rowOff>48130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4794"/>
          <a:ext cx="8382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95801</xdr:rowOff>
    </xdr:from>
    <xdr:to>
      <xdr:col>19</xdr:col>
      <xdr:colOff>177800</xdr:colOff>
      <xdr:row>76</xdr:row>
      <xdr:rowOff>48130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440201"/>
          <a:ext cx="889000" cy="63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95801</xdr:rowOff>
    </xdr:from>
    <xdr:to>
      <xdr:col>15</xdr:col>
      <xdr:colOff>50800</xdr:colOff>
      <xdr:row>76</xdr:row>
      <xdr:rowOff>4071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40201"/>
          <a:ext cx="889000" cy="59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4071</xdr:rowOff>
    </xdr:from>
    <xdr:to>
      <xdr:col>10</xdr:col>
      <xdr:colOff>114300</xdr:colOff>
      <xdr:row>76</xdr:row>
      <xdr:rowOff>66122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34271"/>
          <a:ext cx="889000" cy="6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165244</xdr:rowOff>
    </xdr:from>
    <xdr:to>
      <xdr:col>24</xdr:col>
      <xdr:colOff>114300</xdr:colOff>
      <xdr:row>76</xdr:row>
      <xdr:rowOff>95394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16672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168780</xdr:rowOff>
    </xdr:from>
    <xdr:to>
      <xdr:col>20</xdr:col>
      <xdr:colOff>38100</xdr:colOff>
      <xdr:row>76</xdr:row>
      <xdr:rowOff>98930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115457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45001</xdr:rowOff>
    </xdr:from>
    <xdr:to>
      <xdr:col>15</xdr:col>
      <xdr:colOff>101600</xdr:colOff>
      <xdr:row>72</xdr:row>
      <xdr:rowOff>146601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3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163128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6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124722</xdr:rowOff>
    </xdr:from>
    <xdr:to>
      <xdr:col>10</xdr:col>
      <xdr:colOff>165100</xdr:colOff>
      <xdr:row>76</xdr:row>
      <xdr:rowOff>54871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3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71399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15322</xdr:rowOff>
    </xdr:from>
    <xdr:to>
      <xdr:col>6</xdr:col>
      <xdr:colOff>38100</xdr:colOff>
      <xdr:row>76</xdr:row>
      <xdr:rowOff>116922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133449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13641</xdr:rowOff>
    </xdr:from>
    <xdr:to>
      <xdr:col>24</xdr:col>
      <xdr:colOff>63500</xdr:colOff>
      <xdr:row>94</xdr:row>
      <xdr:rowOff>56504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129941"/>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13641</xdr:rowOff>
    </xdr:from>
    <xdr:to>
      <xdr:col>19</xdr:col>
      <xdr:colOff>177800</xdr:colOff>
      <xdr:row>94</xdr:row>
      <xdr:rowOff>32085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129941"/>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29491</xdr:rowOff>
    </xdr:from>
    <xdr:to>
      <xdr:col>15</xdr:col>
      <xdr:colOff>50800</xdr:colOff>
      <xdr:row>94</xdr:row>
      <xdr:rowOff>32085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145791"/>
          <a:ext cx="889000" cy="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143573</xdr:rowOff>
    </xdr:from>
    <xdr:to>
      <xdr:col>10</xdr:col>
      <xdr:colOff>114300</xdr:colOff>
      <xdr:row>94</xdr:row>
      <xdr:rowOff>29491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088423"/>
          <a:ext cx="889000" cy="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5704</xdr:rowOff>
    </xdr:from>
    <xdr:to>
      <xdr:col>24</xdr:col>
      <xdr:colOff>114300</xdr:colOff>
      <xdr:row>94</xdr:row>
      <xdr:rowOff>107304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28581</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97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134291</xdr:rowOff>
    </xdr:from>
    <xdr:to>
      <xdr:col>20</xdr:col>
      <xdr:colOff>38100</xdr:colOff>
      <xdr:row>94</xdr:row>
      <xdr:rowOff>64441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80968</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85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152735</xdr:rowOff>
    </xdr:from>
    <xdr:to>
      <xdr:col>15</xdr:col>
      <xdr:colOff>101600</xdr:colOff>
      <xdr:row>94</xdr:row>
      <xdr:rowOff>82885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99412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8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150141</xdr:rowOff>
    </xdr:from>
    <xdr:to>
      <xdr:col>10</xdr:col>
      <xdr:colOff>165100</xdr:colOff>
      <xdr:row>94</xdr:row>
      <xdr:rowOff>80291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09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96818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87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92773</xdr:rowOff>
    </xdr:from>
    <xdr:to>
      <xdr:col>6</xdr:col>
      <xdr:colOff>38100</xdr:colOff>
      <xdr:row>94</xdr:row>
      <xdr:rowOff>22923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0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39450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81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125222</xdr:rowOff>
    </xdr:from>
    <xdr:to>
      <xdr:col>55</xdr:col>
      <xdr:colOff>0</xdr:colOff>
      <xdr:row>38</xdr:row>
      <xdr:rowOff>127508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03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127508</xdr:rowOff>
    </xdr:from>
    <xdr:to>
      <xdr:col>50</xdr:col>
      <xdr:colOff>114300</xdr:colOff>
      <xdr:row>38</xdr:row>
      <xdr:rowOff>130175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4260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122555</xdr:rowOff>
    </xdr:from>
    <xdr:to>
      <xdr:col>45</xdr:col>
      <xdr:colOff>177800</xdr:colOff>
      <xdr:row>38</xdr:row>
      <xdr:rowOff>130175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37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122555</xdr:rowOff>
    </xdr:from>
    <xdr:to>
      <xdr:col>41</xdr:col>
      <xdr:colOff>50800</xdr:colOff>
      <xdr:row>38</xdr:row>
      <xdr:rowOff>124841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765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160799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04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76708</xdr:rowOff>
    </xdr:from>
    <xdr:to>
      <xdr:col>50</xdr:col>
      <xdr:colOff>165100</xdr:colOff>
      <xdr:row>39</xdr:row>
      <xdr:rowOff>6858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169435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79375</xdr:rowOff>
    </xdr:from>
    <xdr:to>
      <xdr:col>46</xdr:col>
      <xdr:colOff>38100</xdr:colOff>
      <xdr:row>39</xdr:row>
      <xdr:rowOff>9525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71755</xdr:rowOff>
    </xdr:from>
    <xdr:to>
      <xdr:col>41</xdr:col>
      <xdr:colOff>101600</xdr:colOff>
      <xdr:row>39</xdr:row>
      <xdr:rowOff>1905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164482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74041</xdr:rowOff>
    </xdr:from>
    <xdr:to>
      <xdr:col>36</xdr:col>
      <xdr:colOff>165100</xdr:colOff>
      <xdr:row>39</xdr:row>
      <xdr:rowOff>4191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166768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8065</xdr:rowOff>
    </xdr:from>
    <xdr:to>
      <xdr:col>55</xdr:col>
      <xdr:colOff>0</xdr:colOff>
      <xdr:row>55</xdr:row>
      <xdr:rowOff>85896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37815"/>
          <a:ext cx="838200" cy="7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8065</xdr:rowOff>
    </xdr:from>
    <xdr:to>
      <xdr:col>50</xdr:col>
      <xdr:colOff>114300</xdr:colOff>
      <xdr:row>55</xdr:row>
      <xdr:rowOff>35359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37815"/>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20302</xdr:rowOff>
    </xdr:from>
    <xdr:to>
      <xdr:col>45</xdr:col>
      <xdr:colOff>177800</xdr:colOff>
      <xdr:row>55</xdr:row>
      <xdr:rowOff>35359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50052"/>
          <a:ext cx="889000" cy="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20302</xdr:rowOff>
    </xdr:from>
    <xdr:to>
      <xdr:col>41</xdr:col>
      <xdr:colOff>50800</xdr:colOff>
      <xdr:row>55</xdr:row>
      <xdr:rowOff>151168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450052"/>
          <a:ext cx="889000" cy="13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35096</xdr:rowOff>
    </xdr:from>
    <xdr:to>
      <xdr:col>55</xdr:col>
      <xdr:colOff>50800</xdr:colOff>
      <xdr:row>55</xdr:row>
      <xdr:rowOff>136696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57973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128715</xdr:rowOff>
    </xdr:from>
    <xdr:to>
      <xdr:col>50</xdr:col>
      <xdr:colOff>165100</xdr:colOff>
      <xdr:row>55</xdr:row>
      <xdr:rowOff>58865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75392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156009</xdr:rowOff>
    </xdr:from>
    <xdr:to>
      <xdr:col>46</xdr:col>
      <xdr:colOff>38100</xdr:colOff>
      <xdr:row>55</xdr:row>
      <xdr:rowOff>86159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102686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140952</xdr:rowOff>
    </xdr:from>
    <xdr:to>
      <xdr:col>41</xdr:col>
      <xdr:colOff>101600</xdr:colOff>
      <xdr:row>55</xdr:row>
      <xdr:rowOff>71102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87629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100368</xdr:rowOff>
    </xdr:from>
    <xdr:to>
      <xdr:col>36</xdr:col>
      <xdr:colOff>165100</xdr:colOff>
      <xdr:row>56</xdr:row>
      <xdr:rowOff>30518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47045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41487</xdr:rowOff>
    </xdr:from>
    <xdr:to>
      <xdr:col>55</xdr:col>
      <xdr:colOff>0</xdr:colOff>
      <xdr:row>79</xdr:row>
      <xdr:rowOff>67179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86037"/>
          <a:ext cx="8382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31931</xdr:rowOff>
    </xdr:from>
    <xdr:to>
      <xdr:col>50</xdr:col>
      <xdr:colOff>114300</xdr:colOff>
      <xdr:row>79</xdr:row>
      <xdr:rowOff>41487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6481"/>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17627</xdr:rowOff>
    </xdr:from>
    <xdr:to>
      <xdr:col>45</xdr:col>
      <xdr:colOff>177800</xdr:colOff>
      <xdr:row>79</xdr:row>
      <xdr:rowOff>31931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62177"/>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170577</xdr:rowOff>
    </xdr:from>
    <xdr:to>
      <xdr:col>41</xdr:col>
      <xdr:colOff>50800</xdr:colOff>
      <xdr:row>79</xdr:row>
      <xdr:rowOff>17627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4367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16379</xdr:rowOff>
    </xdr:from>
    <xdr:to>
      <xdr:col>55</xdr:col>
      <xdr:colOff>50800</xdr:colOff>
      <xdr:row>79</xdr:row>
      <xdr:rowOff>117979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102756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162137</xdr:rowOff>
    </xdr:from>
    <xdr:to>
      <xdr:col>50</xdr:col>
      <xdr:colOff>165100</xdr:colOff>
      <xdr:row>79</xdr:row>
      <xdr:rowOff>92287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83414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152581</xdr:rowOff>
    </xdr:from>
    <xdr:to>
      <xdr:col>46</xdr:col>
      <xdr:colOff>38100</xdr:colOff>
      <xdr:row>79</xdr:row>
      <xdr:rowOff>82731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73858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138277</xdr:rowOff>
    </xdr:from>
    <xdr:to>
      <xdr:col>41</xdr:col>
      <xdr:colOff>101600</xdr:colOff>
      <xdr:row>79</xdr:row>
      <xdr:rowOff>68427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59554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119777</xdr:rowOff>
    </xdr:from>
    <xdr:to>
      <xdr:col>36</xdr:col>
      <xdr:colOff>165100</xdr:colOff>
      <xdr:row>79</xdr:row>
      <xdr:rowOff>49927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41054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34958</xdr:rowOff>
    </xdr:from>
    <xdr:to>
      <xdr:col>55</xdr:col>
      <xdr:colOff>0</xdr:colOff>
      <xdr:row>95</xdr:row>
      <xdr:rowOff>90581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151258"/>
          <a:ext cx="838200" cy="2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90581</xdr:rowOff>
    </xdr:from>
    <xdr:to>
      <xdr:col>50</xdr:col>
      <xdr:colOff>114300</xdr:colOff>
      <xdr:row>96</xdr:row>
      <xdr:rowOff>43552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78331"/>
          <a:ext cx="889000" cy="1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43552</xdr:rowOff>
    </xdr:from>
    <xdr:to>
      <xdr:col>45</xdr:col>
      <xdr:colOff>177800</xdr:colOff>
      <xdr:row>96</xdr:row>
      <xdr:rowOff>157707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02752"/>
          <a:ext cx="889000" cy="1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116390</xdr:rowOff>
    </xdr:from>
    <xdr:to>
      <xdr:col>41</xdr:col>
      <xdr:colOff>50800</xdr:colOff>
      <xdr:row>96</xdr:row>
      <xdr:rowOff>157707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75590"/>
          <a:ext cx="8890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155608</xdr:rowOff>
    </xdr:from>
    <xdr:to>
      <xdr:col>55</xdr:col>
      <xdr:colOff>50800</xdr:colOff>
      <xdr:row>94</xdr:row>
      <xdr:rowOff>85758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7035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39781</xdr:rowOff>
    </xdr:from>
    <xdr:to>
      <xdr:col>50</xdr:col>
      <xdr:colOff>165100</xdr:colOff>
      <xdr:row>95</xdr:row>
      <xdr:rowOff>141381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157908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0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164202</xdr:rowOff>
    </xdr:from>
    <xdr:to>
      <xdr:col>46</xdr:col>
      <xdr:colOff>38100</xdr:colOff>
      <xdr:row>96</xdr:row>
      <xdr:rowOff>94352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110879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22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106907</xdr:rowOff>
    </xdr:from>
    <xdr:to>
      <xdr:col>41</xdr:col>
      <xdr:colOff>101600</xdr:colOff>
      <xdr:row>97</xdr:row>
      <xdr:rowOff>37057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53584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4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65590</xdr:rowOff>
    </xdr:from>
    <xdr:to>
      <xdr:col>36</xdr:col>
      <xdr:colOff>165100</xdr:colOff>
      <xdr:row>96</xdr:row>
      <xdr:rowOff>167190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12267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0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70041</xdr:rowOff>
    </xdr:from>
    <xdr:to>
      <xdr:col>85</xdr:col>
      <xdr:colOff>127000</xdr:colOff>
      <xdr:row>37</xdr:row>
      <xdr:rowOff>88571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13691"/>
          <a:ext cx="838200" cy="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88571</xdr:rowOff>
    </xdr:from>
    <xdr:to>
      <xdr:col>81</xdr:col>
      <xdr:colOff>50800</xdr:colOff>
      <xdr:row>37</xdr:row>
      <xdr:rowOff>112396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32221"/>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112396</xdr:rowOff>
    </xdr:from>
    <xdr:to>
      <xdr:col>76</xdr:col>
      <xdr:colOff>114300</xdr:colOff>
      <xdr:row>37</xdr:row>
      <xdr:rowOff>142306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56046"/>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127698</xdr:rowOff>
    </xdr:from>
    <xdr:to>
      <xdr:col>71</xdr:col>
      <xdr:colOff>177800</xdr:colOff>
      <xdr:row>37</xdr:row>
      <xdr:rowOff>142306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71348"/>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19241</xdr:rowOff>
    </xdr:from>
    <xdr:to>
      <xdr:col>85</xdr:col>
      <xdr:colOff>177800</xdr:colOff>
      <xdr:row>37</xdr:row>
      <xdr:rowOff>120841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42118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1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37771</xdr:rowOff>
    </xdr:from>
    <xdr:to>
      <xdr:col>81</xdr:col>
      <xdr:colOff>101600</xdr:colOff>
      <xdr:row>37</xdr:row>
      <xdr:rowOff>139371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155898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61596</xdr:rowOff>
    </xdr:from>
    <xdr:to>
      <xdr:col>76</xdr:col>
      <xdr:colOff>165100</xdr:colOff>
      <xdr:row>37</xdr:row>
      <xdr:rowOff>163196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8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91506</xdr:rowOff>
    </xdr:from>
    <xdr:to>
      <xdr:col>72</xdr:col>
      <xdr:colOff>38100</xdr:colOff>
      <xdr:row>38</xdr:row>
      <xdr:rowOff>21656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38183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76898</xdr:rowOff>
    </xdr:from>
    <xdr:to>
      <xdr:col>67</xdr:col>
      <xdr:colOff>101600</xdr:colOff>
      <xdr:row>38</xdr:row>
      <xdr:rowOff>7048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169625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97720</xdr:rowOff>
    </xdr:from>
    <xdr:to>
      <xdr:col>85</xdr:col>
      <xdr:colOff>127000</xdr:colOff>
      <xdr:row>57</xdr:row>
      <xdr:rowOff>126664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70370"/>
          <a:ext cx="8382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83373</xdr:rowOff>
    </xdr:from>
    <xdr:to>
      <xdr:col>81</xdr:col>
      <xdr:colOff>50800</xdr:colOff>
      <xdr:row>57</xdr:row>
      <xdr:rowOff>126664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856023"/>
          <a:ext cx="889000" cy="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83373</xdr:rowOff>
    </xdr:from>
    <xdr:to>
      <xdr:col>76</xdr:col>
      <xdr:colOff>114300</xdr:colOff>
      <xdr:row>57</xdr:row>
      <xdr:rowOff>100753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56023"/>
          <a:ext cx="889000" cy="1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100753</xdr:rowOff>
    </xdr:from>
    <xdr:to>
      <xdr:col>71</xdr:col>
      <xdr:colOff>177800</xdr:colOff>
      <xdr:row>57</xdr:row>
      <xdr:rowOff>137564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73403"/>
          <a:ext cx="889000" cy="3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46920</xdr:rowOff>
    </xdr:from>
    <xdr:to>
      <xdr:col>85</xdr:col>
      <xdr:colOff>177800</xdr:colOff>
      <xdr:row>57</xdr:row>
      <xdr:rowOff>148520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69797</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7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75864</xdr:rowOff>
    </xdr:from>
    <xdr:to>
      <xdr:col>81</xdr:col>
      <xdr:colOff>101600</xdr:colOff>
      <xdr:row>58</xdr:row>
      <xdr:rowOff>6014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168591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32573</xdr:rowOff>
    </xdr:from>
    <xdr:to>
      <xdr:col>76</xdr:col>
      <xdr:colOff>165100</xdr:colOff>
      <xdr:row>57</xdr:row>
      <xdr:rowOff>134173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150700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58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49953</xdr:rowOff>
    </xdr:from>
    <xdr:to>
      <xdr:col>72</xdr:col>
      <xdr:colOff>38100</xdr:colOff>
      <xdr:row>57</xdr:row>
      <xdr:rowOff>151553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168080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9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86764</xdr:rowOff>
    </xdr:from>
    <xdr:to>
      <xdr:col>67</xdr:col>
      <xdr:colOff>101600</xdr:colOff>
      <xdr:row>58</xdr:row>
      <xdr:rowOff>16914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33441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3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75947</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49047"/>
          <a:ext cx="838200" cy="6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75947</xdr:rowOff>
    </xdr:from>
    <xdr:to>
      <xdr:col>81</xdr:col>
      <xdr:colOff>50800</xdr:colOff>
      <xdr:row>78</xdr:row>
      <xdr:rowOff>139261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49047"/>
          <a:ext cx="889000" cy="6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139261</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12361"/>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25147</xdr:rowOff>
    </xdr:from>
    <xdr:to>
      <xdr:col>81</xdr:col>
      <xdr:colOff>101600</xdr:colOff>
      <xdr:row>78</xdr:row>
      <xdr:rowOff>126747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117874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88461</xdr:rowOff>
    </xdr:from>
    <xdr:to>
      <xdr:col>76</xdr:col>
      <xdr:colOff>165100</xdr:colOff>
      <xdr:row>79</xdr:row>
      <xdr:rowOff>18611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9738</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35333" y="13554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51146</xdr:rowOff>
    </xdr:from>
    <xdr:to>
      <xdr:col>85</xdr:col>
      <xdr:colOff>127000</xdr:colOff>
      <xdr:row>94</xdr:row>
      <xdr:rowOff>57507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67446"/>
          <a:ext cx="8382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47865</xdr:rowOff>
    </xdr:from>
    <xdr:to>
      <xdr:col>81</xdr:col>
      <xdr:colOff>50800</xdr:colOff>
      <xdr:row>94</xdr:row>
      <xdr:rowOff>51146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164165"/>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47865</xdr:rowOff>
    </xdr:from>
    <xdr:to>
      <xdr:col>76</xdr:col>
      <xdr:colOff>114300</xdr:colOff>
      <xdr:row>94</xdr:row>
      <xdr:rowOff>77795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64165"/>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77795</xdr:rowOff>
    </xdr:from>
    <xdr:to>
      <xdr:col>71</xdr:col>
      <xdr:colOff>177800</xdr:colOff>
      <xdr:row>94</xdr:row>
      <xdr:rowOff>149890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94095"/>
          <a:ext cx="889000" cy="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6707</xdr:rowOff>
    </xdr:from>
    <xdr:to>
      <xdr:col>85</xdr:col>
      <xdr:colOff>177800</xdr:colOff>
      <xdr:row>94</xdr:row>
      <xdr:rowOff>108307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29584</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7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346</xdr:rowOff>
    </xdr:from>
    <xdr:to>
      <xdr:col>81</xdr:col>
      <xdr:colOff>101600</xdr:colOff>
      <xdr:row>94</xdr:row>
      <xdr:rowOff>101946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118473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9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168515</xdr:rowOff>
    </xdr:from>
    <xdr:to>
      <xdr:col>76</xdr:col>
      <xdr:colOff>165100</xdr:colOff>
      <xdr:row>94</xdr:row>
      <xdr:rowOff>98665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115192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88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26995</xdr:rowOff>
    </xdr:from>
    <xdr:to>
      <xdr:col>72</xdr:col>
      <xdr:colOff>38100</xdr:colOff>
      <xdr:row>94</xdr:row>
      <xdr:rowOff>128595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145122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91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99090</xdr:rowOff>
    </xdr:from>
    <xdr:to>
      <xdr:col>67</xdr:col>
      <xdr:colOff>101600</xdr:colOff>
      <xdr:row>95</xdr:row>
      <xdr:rowOff>29240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45767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9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5786</xdr:rowOff>
    </xdr:from>
    <xdr:to>
      <xdr:col>116</xdr:col>
      <xdr:colOff>63500</xdr:colOff>
      <xdr:row>38</xdr:row>
      <xdr:rowOff>127264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6349436"/>
          <a:ext cx="838200" cy="29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33631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48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32807</xdr:rowOff>
    </xdr:from>
    <xdr:to>
      <xdr:col>111</xdr:col>
      <xdr:colOff>177800</xdr:colOff>
      <xdr:row>38</xdr:row>
      <xdr:rowOff>127264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376457"/>
          <a:ext cx="889000" cy="26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32807</xdr:rowOff>
    </xdr:from>
    <xdr:to>
      <xdr:col>107</xdr:col>
      <xdr:colOff>50800</xdr:colOff>
      <xdr:row>38</xdr:row>
      <xdr:rowOff>90688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545300" y="6376457"/>
          <a:ext cx="889000" cy="22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163613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6380</xdr:rowOff>
    </xdr:from>
    <xdr:to>
      <xdr:col>102</xdr:col>
      <xdr:colOff>114300</xdr:colOff>
      <xdr:row>38</xdr:row>
      <xdr:rowOff>90688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21480"/>
          <a:ext cx="8890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154560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6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164802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126436</xdr:rowOff>
    </xdr:from>
    <xdr:to>
      <xdr:col>116</xdr:col>
      <xdr:colOff>114300</xdr:colOff>
      <xdr:row>37</xdr:row>
      <xdr:rowOff>56586</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2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149313</xdr:rowOff>
    </xdr:from>
    <xdr:ext cx="469744"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15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76464</xdr:rowOff>
    </xdr:from>
    <xdr:to>
      <xdr:col>112</xdr:col>
      <xdr:colOff>38100</xdr:colOff>
      <xdr:row>39</xdr:row>
      <xdr:rowOff>6614</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5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169191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684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153457</xdr:rowOff>
    </xdr:from>
    <xdr:to>
      <xdr:col>107</xdr:col>
      <xdr:colOff>101600</xdr:colOff>
      <xdr:row>37</xdr:row>
      <xdr:rowOff>83607</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3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100134</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10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39888</xdr:rowOff>
    </xdr:from>
    <xdr:to>
      <xdr:col>102</xdr:col>
      <xdr:colOff>165100</xdr:colOff>
      <xdr:row>38</xdr:row>
      <xdr:rowOff>141488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5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158015</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63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127031</xdr:rowOff>
    </xdr:from>
    <xdr:to>
      <xdr:col>98</xdr:col>
      <xdr:colOff>38100</xdr:colOff>
      <xdr:row>38</xdr:row>
      <xdr:rowOff>57181</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73708</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62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380,117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い水準となっている。これは、北海道新幹線札幌延伸に伴う事業費や人件費によるものである。今後も開業までは高い水準で推移することが見込まれるため、その他の目的別歳出について事務事業の効率化を図りながら歳出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い水準となっている。これは、町立病院への繰出が毎年多額にあることによるが、町内唯一の医療機関であり、町民の医療確保のため病院の経営改善を図りながら引き続き維持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345,819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円となっており、類似団体に比べ高い水準となっている。これは、町営住宅建設事業（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百万円）等の影響によるものである。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114,382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過去５年類似団体を上回っている。平成１９年度に公債費負担適正化計画を策定し、公債費の金額自体は平成１９年度をピークに減少に転じ、令和元年度には減少のピークを迎えた。借入利率が平準化したことに伴い、今後は元利償還金の増加が見込まれるため、引き続き事業の重要度や緊急度を十分考慮し、普通建設事業に係る地方債の発行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年度については、病院事業への繰り出しや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物件費の増加により、実質単年度収支は赤字となっており、財源不足を補うため、財政調整基金の取崩しにより実質収支は黒字となっている。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６３５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３２１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６％）減少したことから、今後は、緊急に必要な事業を峻別することにより歳出の見直しを実施するとともに、適切な財源の確保に努め、その他特定目的基金を有効活用する等、財政調整基金の取崩し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赤字比率については、これまで赤字額が計上されたことはなく、毎年度黒字額の計上が続いている。また、各会計の状況においては、国民健康保険特別会計が平成２２年度から令和２年度まで赤字となっているが、その他の会計は標準財政規模比の数値に増減があるものの、赤字額が計上されたこと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国民健康保険特別会計については、黒字傾向にあるが、引き続き国民健康保険税の適正化を図るなど、収支の改善を図っていく。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その他の会計については、今後も黒字計上が続くよう、各会計において適正な財政執行に努める。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7226373</v>
      </c>
      <c r="BO4" s="371"/>
      <c r="BP4" s="371"/>
      <c r="BQ4" s="371"/>
      <c r="BR4" s="371"/>
      <c r="BS4" s="371"/>
      <c r="BT4" s="371"/>
      <c r="BU4" s="372"/>
      <c r="BV4" s="370">
        <v>7164040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3.3</v>
      </c>
      <c r="CU4" s="377"/>
      <c r="CV4" s="377"/>
      <c r="CW4" s="377"/>
      <c r="CX4" s="377"/>
      <c r="CY4" s="377"/>
      <c r="CZ4" s="377"/>
      <c r="DA4" s="378"/>
      <c r="DB4" s="376">
        <v>8.3000000000000007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7049717</v>
      </c>
      <c r="BO5" s="408"/>
      <c r="BP5" s="408"/>
      <c r="BQ5" s="408"/>
      <c r="BR5" s="408"/>
      <c r="BS5" s="408"/>
      <c r="BT5" s="408"/>
      <c r="BU5" s="409"/>
      <c r="BV5" s="407">
        <v>6891496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86.2</v>
      </c>
      <c r="CU5" s="405"/>
      <c r="CV5" s="405"/>
      <c r="CW5" s="405"/>
      <c r="CX5" s="405"/>
      <c r="CY5" s="405"/>
      <c r="CZ5" s="405"/>
      <c r="DA5" s="406"/>
      <c r="DB5" s="404">
        <v>87.8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176656</v>
      </c>
      <c r="BO6" s="408"/>
      <c r="BP6" s="408"/>
      <c r="BQ6" s="408"/>
      <c r="BR6" s="408"/>
      <c r="BS6" s="408"/>
      <c r="BT6" s="408"/>
      <c r="BU6" s="409"/>
      <c r="BV6" s="407">
        <v>272544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86.4</v>
      </c>
      <c r="CU6" s="445"/>
      <c r="CV6" s="445"/>
      <c r="CW6" s="445"/>
      <c r="CX6" s="445"/>
      <c r="CY6" s="445"/>
      <c r="CZ6" s="445"/>
      <c r="DA6" s="446"/>
      <c r="DB6" s="444">
        <v>88.2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65483</v>
      </c>
      <c r="BO7" s="408"/>
      <c r="BP7" s="408"/>
      <c r="BQ7" s="408"/>
      <c r="BR7" s="408"/>
      <c r="BS7" s="408"/>
      <c r="BT7" s="408"/>
      <c r="BU7" s="409"/>
      <c r="BV7" s="407">
        <v>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3344105</v>
      </c>
      <c r="CU7" s="408"/>
      <c r="CV7" s="408"/>
      <c r="CW7" s="408"/>
      <c r="CX7" s="408"/>
      <c r="CY7" s="408"/>
      <c r="CZ7" s="408"/>
      <c r="DA7" s="409"/>
      <c r="DB7" s="407">
        <v>3273345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111173</v>
      </c>
      <c r="BO8" s="408"/>
      <c r="BP8" s="408"/>
      <c r="BQ8" s="408"/>
      <c r="BR8" s="408"/>
      <c r="BS8" s="408"/>
      <c r="BT8" s="408"/>
      <c r="BU8" s="409"/>
      <c r="BV8" s="407">
        <v>272544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5109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-161371</v>
      </c>
      <c r="BO9" s="408"/>
      <c r="BP9" s="408"/>
      <c r="BQ9" s="408"/>
      <c r="BR9" s="408"/>
      <c r="BS9" s="408"/>
      <c r="BT9" s="408"/>
      <c r="BU9" s="409"/>
      <c r="BV9" s="407">
        <v>106182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10.8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5926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379712</v>
      </c>
      <c r="BO10" s="408"/>
      <c r="BP10" s="408"/>
      <c r="BQ10" s="408"/>
      <c r="BR10" s="408"/>
      <c r="BS10" s="408"/>
      <c r="BT10" s="408"/>
      <c r="BU10" s="409"/>
      <c r="BV10" s="407">
        <v>192599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4696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237257</v>
      </c>
      <c r="BO12" s="408"/>
      <c r="BP12" s="408"/>
      <c r="BQ12" s="408"/>
      <c r="BR12" s="408"/>
      <c r="BS12" s="408"/>
      <c r="BT12" s="408"/>
      <c r="BU12" s="409"/>
      <c r="BV12" s="407">
        <v>553502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4416</v>
      </c>
      <c r="S13" s="492"/>
      <c r="T13" s="492"/>
      <c r="U13" s="492"/>
      <c r="V13" s="493"/>
      <c r="W13" s="423" t="s">
        <v>131</v>
      </c>
      <c r="X13" s="424"/>
      <c r="Y13" s="424"/>
      <c r="Z13" s="424"/>
      <c r="AA13" s="424"/>
      <c r="AB13" s="414"/>
      <c r="AC13" s="458">
        <v>512</v>
      </c>
      <c r="AD13" s="459"/>
      <c r="AE13" s="459"/>
      <c r="AF13" s="459"/>
      <c r="AG13" s="501"/>
      <c r="AH13" s="458">
        <v>515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-18916</v>
      </c>
      <c r="BO13" s="408"/>
      <c r="BP13" s="408"/>
      <c r="BQ13" s="408"/>
      <c r="BR13" s="408"/>
      <c r="BS13" s="408"/>
      <c r="BT13" s="408"/>
      <c r="BU13" s="409"/>
      <c r="BV13" s="407">
        <v>-254721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v>
      </c>
      <c r="CU13" s="405"/>
      <c r="CV13" s="405"/>
      <c r="CW13" s="405"/>
      <c r="CX13" s="405"/>
      <c r="CY13" s="405"/>
      <c r="CZ13" s="405"/>
      <c r="DA13" s="406"/>
      <c r="DB13" s="404">
        <v>9.9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4817</v>
      </c>
      <c r="S14" s="492"/>
      <c r="T14" s="492"/>
      <c r="U14" s="492"/>
      <c r="V14" s="493"/>
      <c r="W14" s="397"/>
      <c r="X14" s="398"/>
      <c r="Y14" s="398"/>
      <c r="Z14" s="398"/>
      <c r="AA14" s="398"/>
      <c r="AB14" s="387"/>
      <c r="AC14" s="494">
        <v>19.399999999999999</v>
      </c>
      <c r="AD14" s="495"/>
      <c r="AE14" s="495"/>
      <c r="AF14" s="495"/>
      <c r="AG14" s="496"/>
      <c r="AH14" s="494">
        <v>19.8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37.9</v>
      </c>
      <c r="CU14" s="506"/>
      <c r="CV14" s="506"/>
      <c r="CW14" s="506"/>
      <c r="CX14" s="506"/>
      <c r="CY14" s="506"/>
      <c r="CZ14" s="506"/>
      <c r="DA14" s="507"/>
      <c r="DB14" s="505">
        <v>30.2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4597</v>
      </c>
      <c r="S15" s="492"/>
      <c r="T15" s="492"/>
      <c r="U15" s="492"/>
      <c r="V15" s="493"/>
      <c r="W15" s="423" t="s">
        <v>137</v>
      </c>
      <c r="X15" s="424"/>
      <c r="Y15" s="424"/>
      <c r="Z15" s="424"/>
      <c r="AA15" s="424"/>
      <c r="AB15" s="414"/>
      <c r="AC15" s="458">
        <v>697</v>
      </c>
      <c r="AD15" s="459"/>
      <c r="AE15" s="459"/>
      <c r="AF15" s="459"/>
      <c r="AG15" s="501"/>
      <c r="AH15" s="458">
        <v>571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753475</v>
      </c>
      <c r="BO15" s="371"/>
      <c r="BP15" s="371"/>
      <c r="BQ15" s="371"/>
      <c r="BR15" s="371"/>
      <c r="BS15" s="371"/>
      <c r="BT15" s="371"/>
      <c r="BU15" s="372"/>
      <c r="BV15" s="370">
        <v>718383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26.4</v>
      </c>
      <c r="AD16" s="495"/>
      <c r="AE16" s="495"/>
      <c r="AF16" s="495"/>
      <c r="AG16" s="496"/>
      <c r="AH16" s="494">
        <v>21.9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3146983</v>
      </c>
      <c r="BO16" s="408"/>
      <c r="BP16" s="408"/>
      <c r="BQ16" s="408"/>
      <c r="BR16" s="408"/>
      <c r="BS16" s="408"/>
      <c r="BT16" s="408"/>
      <c r="BU16" s="409"/>
      <c r="BV16" s="407">
        <v>3082145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1436</v>
      </c>
      <c r="AD17" s="459"/>
      <c r="AE17" s="459"/>
      <c r="AF17" s="459"/>
      <c r="AG17" s="501"/>
      <c r="AH17" s="458">
        <v>1516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945798</v>
      </c>
      <c r="BO17" s="408"/>
      <c r="BP17" s="408"/>
      <c r="BQ17" s="408"/>
      <c r="BR17" s="408"/>
      <c r="BS17" s="408"/>
      <c r="BT17" s="408"/>
      <c r="BU17" s="409"/>
      <c r="BV17" s="407">
        <v>895629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310.76</v>
      </c>
      <c r="M18" s="531"/>
      <c r="N18" s="531"/>
      <c r="O18" s="531"/>
      <c r="P18" s="531"/>
      <c r="Q18" s="531"/>
      <c r="R18" s="532"/>
      <c r="S18" s="532"/>
      <c r="T18" s="532"/>
      <c r="U18" s="532"/>
      <c r="V18" s="533"/>
      <c r="W18" s="425"/>
      <c r="X18" s="426"/>
      <c r="Y18" s="426"/>
      <c r="Z18" s="426"/>
      <c r="AA18" s="426"/>
      <c r="AB18" s="417"/>
      <c r="AC18" s="534">
        <v>54.3</v>
      </c>
      <c r="AD18" s="535"/>
      <c r="AE18" s="535"/>
      <c r="AF18" s="535"/>
      <c r="AG18" s="536"/>
      <c r="AH18" s="534">
        <v>58.3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2936269</v>
      </c>
      <c r="BO18" s="408"/>
      <c r="BP18" s="408"/>
      <c r="BQ18" s="408"/>
      <c r="BR18" s="408"/>
      <c r="BS18" s="408"/>
      <c r="BT18" s="408"/>
      <c r="BU18" s="409"/>
      <c r="BV18" s="407">
        <v>2972487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4728304</v>
      </c>
      <c r="BO19" s="408"/>
      <c r="BP19" s="408"/>
      <c r="BQ19" s="408"/>
      <c r="BR19" s="408"/>
      <c r="BS19" s="408"/>
      <c r="BT19" s="408"/>
      <c r="BU19" s="409"/>
      <c r="BV19" s="407">
        <v>4853440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2717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4993695</v>
      </c>
      <c r="BO22" s="371"/>
      <c r="BP22" s="371"/>
      <c r="BQ22" s="371"/>
      <c r="BR22" s="371"/>
      <c r="BS22" s="371"/>
      <c r="BT22" s="371"/>
      <c r="BU22" s="372"/>
      <c r="BV22" s="370">
        <v>4750116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4418032</v>
      </c>
      <c r="BO23" s="408"/>
      <c r="BP23" s="408"/>
      <c r="BQ23" s="408"/>
      <c r="BR23" s="408"/>
      <c r="BS23" s="408"/>
      <c r="BT23" s="408"/>
      <c r="BU23" s="409"/>
      <c r="BV23" s="407">
        <v>4321586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8100</v>
      </c>
      <c r="R24" s="459"/>
      <c r="S24" s="459"/>
      <c r="T24" s="459"/>
      <c r="U24" s="459"/>
      <c r="V24" s="501"/>
      <c r="W24" s="553"/>
      <c r="X24" s="554"/>
      <c r="Y24" s="555"/>
      <c r="Z24" s="457" t="s">
        <v>162</v>
      </c>
      <c r="AA24" s="437"/>
      <c r="AB24" s="437"/>
      <c r="AC24" s="437"/>
      <c r="AD24" s="437"/>
      <c r="AE24" s="437"/>
      <c r="AF24" s="437"/>
      <c r="AG24" s="438"/>
      <c r="AH24" s="458">
        <v>108</v>
      </c>
      <c r="AI24" s="459"/>
      <c r="AJ24" s="459"/>
      <c r="AK24" s="459"/>
      <c r="AL24" s="501"/>
      <c r="AM24" s="458">
        <v>314280</v>
      </c>
      <c r="AN24" s="459"/>
      <c r="AO24" s="459"/>
      <c r="AP24" s="459"/>
      <c r="AQ24" s="459"/>
      <c r="AR24" s="501"/>
      <c r="AS24" s="458">
        <v>2910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3804172</v>
      </c>
      <c r="BO24" s="408"/>
      <c r="BP24" s="408"/>
      <c r="BQ24" s="408"/>
      <c r="BR24" s="408"/>
      <c r="BS24" s="408"/>
      <c r="BT24" s="408"/>
      <c r="BU24" s="409"/>
      <c r="BV24" s="407">
        <v>3401543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v>19</v>
      </c>
      <c r="AI25" s="459"/>
      <c r="AJ25" s="459"/>
      <c r="AK25" s="459"/>
      <c r="AL25" s="501"/>
      <c r="AM25" s="458">
        <v>48659</v>
      </c>
      <c r="AN25" s="459"/>
      <c r="AO25" s="459"/>
      <c r="AP25" s="459"/>
      <c r="AQ25" s="459"/>
      <c r="AR25" s="501"/>
      <c r="AS25" s="458">
        <v>2561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349879</v>
      </c>
      <c r="BO25" s="371"/>
      <c r="BP25" s="371"/>
      <c r="BQ25" s="371"/>
      <c r="BR25" s="371"/>
      <c r="BS25" s="371"/>
      <c r="BT25" s="371"/>
      <c r="BU25" s="372"/>
      <c r="BV25" s="370">
        <v>403308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635144</v>
      </c>
      <c r="BO28" s="371"/>
      <c r="BP28" s="371"/>
      <c r="BQ28" s="371"/>
      <c r="BR28" s="371"/>
      <c r="BS28" s="371"/>
      <c r="BT28" s="371"/>
      <c r="BU28" s="372"/>
      <c r="BV28" s="370">
        <v>492689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108</v>
      </c>
      <c r="AI29" s="459"/>
      <c r="AJ29" s="459"/>
      <c r="AK29" s="459"/>
      <c r="AL29" s="501"/>
      <c r="AM29" s="458">
        <v>314280</v>
      </c>
      <c r="AN29" s="459"/>
      <c r="AO29" s="459"/>
      <c r="AP29" s="459"/>
      <c r="AQ29" s="459"/>
      <c r="AR29" s="501"/>
      <c r="AS29" s="458">
        <v>2910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65786</v>
      </c>
      <c r="BO29" s="408"/>
      <c r="BP29" s="408"/>
      <c r="BQ29" s="408"/>
      <c r="BR29" s="408"/>
      <c r="BS29" s="408"/>
      <c r="BT29" s="408"/>
      <c r="BU29" s="409"/>
      <c r="BV29" s="407">
        <v>64988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890041</v>
      </c>
      <c r="BO30" s="527"/>
      <c r="BP30" s="527"/>
      <c r="BQ30" s="527"/>
      <c r="BR30" s="527"/>
      <c r="BS30" s="527"/>
      <c r="BT30" s="527"/>
      <c r="BU30" s="528"/>
      <c r="BV30" s="526">
        <v>1036471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渡島廃棄物処理広域連合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ガス事業会計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渡島・檜山地方税滞納整理機構</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R1LakAdRKKKykLl7zBuIWT1OVyiJ+GjOUUF2G2rLmCLXXhOy8mpv5wrTlYcGhbwPG/tNusrJ68HPy40sRp+fw==" saltValue="bpI+6b4qmrkBVWajjl4D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2.9</v>
      </c>
      <c r="G34" s="33">
        <v>2.67</v>
      </c>
      <c r="H34" s="33">
        <v>2.74</v>
      </c>
      <c r="I34" s="33">
        <v>2.61</v>
      </c>
      <c r="J34" s="34">
        <v>3.68</v>
      </c>
      <c r="K34" s="22"/>
      <c r="L34" s="22"/>
      <c r="M34" s="22"/>
      <c r="N34" s="22"/>
      <c r="O34" s="22"/>
      <c r="P34" s="22"/>
    </row>
    <row r="35" spans="1:16" ht="39" customHeight="1" x14ac:dyDescent="0.15">
      <c r="A35" s="22"/>
      <c r="B35" s="35"/>
      <c r="C35" s="1145" t="s">
        <v>536</v>
      </c>
      <c r="D35" s="1146"/>
      <c r="E35" s="1147"/>
      <c r="F35" s="36">
        <v>5.08</v>
      </c>
      <c r="G35" s="37">
        <v>4.8099999999999996</v>
      </c>
      <c r="H35" s="37">
        <v>5.15</v>
      </c>
      <c r="I35" s="37">
        <v>8.32</v>
      </c>
      <c r="J35" s="38">
        <v>3.32</v>
      </c>
      <c r="K35" s="22"/>
      <c r="L35" s="22"/>
      <c r="M35" s="22"/>
      <c r="N35" s="22"/>
      <c r="O35" s="22"/>
      <c r="P35" s="22"/>
    </row>
    <row r="36" spans="1:16" ht="39" customHeight="1" x14ac:dyDescent="0.15">
      <c r="A36" s="22"/>
      <c r="B36" s="35"/>
      <c r="C36" s="1145" t="s">
        <v>537</v>
      </c>
      <c r="D36" s="1146"/>
      <c r="E36" s="1147"/>
      <c r="F36" s="36" t="s">
        <v>488</v>
      </c>
      <c r="G36" s="37" t="s">
        <v>488</v>
      </c>
      <c r="H36" s="37" t="s">
        <v>488</v>
      </c>
      <c r="I36" s="37" t="s">
        <v>488</v>
      </c>
      <c r="J36" s="38">
        <v>3.02</v>
      </c>
      <c r="K36" s="22"/>
      <c r="L36" s="22"/>
      <c r="M36" s="22"/>
      <c r="N36" s="22"/>
      <c r="O36" s="22"/>
      <c r="P36" s="22"/>
    </row>
    <row r="37" spans="1:16" ht="39" customHeight="1" x14ac:dyDescent="0.15">
      <c r="A37" s="22"/>
      <c r="B37" s="35"/>
      <c r="C37" s="1145" t="s">
        <v>538</v>
      </c>
      <c r="D37" s="1146"/>
      <c r="E37" s="1147"/>
      <c r="F37" s="36">
        <v>1.88</v>
      </c>
      <c r="G37" s="37">
        <v>1.63</v>
      </c>
      <c r="H37" s="37">
        <v>2.29</v>
      </c>
      <c r="I37" s="37">
        <v>3</v>
      </c>
      <c r="J37" s="38">
        <v>2.95</v>
      </c>
      <c r="K37" s="22"/>
      <c r="L37" s="22"/>
      <c r="M37" s="22"/>
      <c r="N37" s="22"/>
      <c r="O37" s="22"/>
      <c r="P37" s="22"/>
    </row>
    <row r="38" spans="1:16" ht="39" customHeight="1" x14ac:dyDescent="0.15">
      <c r="A38" s="22"/>
      <c r="B38" s="35"/>
      <c r="C38" s="1145" t="s">
        <v>539</v>
      </c>
      <c r="D38" s="1146"/>
      <c r="E38" s="1147"/>
      <c r="F38" s="36">
        <v>1.66</v>
      </c>
      <c r="G38" s="37">
        <v>1.18</v>
      </c>
      <c r="H38" s="37">
        <v>1.61</v>
      </c>
      <c r="I38" s="37">
        <v>1.19</v>
      </c>
      <c r="J38" s="38">
        <v>1.57</v>
      </c>
      <c r="K38" s="22"/>
      <c r="L38" s="22"/>
      <c r="M38" s="22"/>
      <c r="N38" s="22"/>
      <c r="O38" s="22"/>
      <c r="P38" s="22"/>
    </row>
    <row r="39" spans="1:16" ht="39" customHeight="1" x14ac:dyDescent="0.15">
      <c r="A39" s="22"/>
      <c r="B39" s="35"/>
      <c r="C39" s="1145" t="s">
        <v>540</v>
      </c>
      <c r="D39" s="1146"/>
      <c r="E39" s="1147"/>
      <c r="F39" s="36">
        <v>0.26</v>
      </c>
      <c r="G39" s="37">
        <v>0.65</v>
      </c>
      <c r="H39" s="37">
        <v>0.13</v>
      </c>
      <c r="I39" s="37">
        <v>1.1499999999999999</v>
      </c>
      <c r="J39" s="38">
        <v>1.33</v>
      </c>
      <c r="K39" s="22"/>
      <c r="L39" s="22"/>
      <c r="M39" s="22"/>
      <c r="N39" s="22"/>
      <c r="O39" s="22"/>
      <c r="P39" s="22"/>
    </row>
    <row r="40" spans="1:16" ht="39" customHeight="1" x14ac:dyDescent="0.15">
      <c r="A40" s="22"/>
      <c r="B40" s="35"/>
      <c r="C40" s="1145" t="s">
        <v>541</v>
      </c>
      <c r="D40" s="1146"/>
      <c r="E40" s="1147"/>
      <c r="F40" s="36" t="s">
        <v>542</v>
      </c>
      <c r="G40" s="37">
        <v>0.33</v>
      </c>
      <c r="H40" s="37">
        <v>0.78</v>
      </c>
      <c r="I40" s="37">
        <v>1.1399999999999999</v>
      </c>
      <c r="J40" s="38">
        <v>1.26</v>
      </c>
      <c r="K40" s="22"/>
      <c r="L40" s="22"/>
      <c r="M40" s="22"/>
      <c r="N40" s="22"/>
      <c r="O40" s="22"/>
      <c r="P40" s="22"/>
    </row>
    <row r="41" spans="1:16" ht="39" customHeight="1" x14ac:dyDescent="0.15">
      <c r="A41" s="22"/>
      <c r="B41" s="35"/>
      <c r="C41" s="1145" t="s">
        <v>543</v>
      </c>
      <c r="D41" s="1146"/>
      <c r="E41" s="1147"/>
      <c r="F41" s="36">
        <v>0.02</v>
      </c>
      <c r="G41" s="37">
        <v>0.02</v>
      </c>
      <c r="H41" s="37">
        <v>0.02</v>
      </c>
      <c r="I41" s="37">
        <v>0.02</v>
      </c>
      <c r="J41" s="38">
        <v>0.06</v>
      </c>
      <c r="K41" s="22"/>
      <c r="L41" s="22"/>
      <c r="M41" s="22"/>
      <c r="N41" s="22"/>
      <c r="O41" s="22"/>
      <c r="P41" s="22"/>
    </row>
    <row r="42" spans="1:16" ht="39" customHeight="1" x14ac:dyDescent="0.15">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v>0.64</v>
      </c>
      <c r="G43" s="42">
        <v>0.19</v>
      </c>
      <c r="H43" s="42">
        <v>0.5</v>
      </c>
      <c r="I43" s="42">
        <v>0.81</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0oSjeMLnFA6IBF0On3eT/ueubotbae7QddO4krjNUWhEd7CcjK9Q06i9urzdw39JiUhyaU3dLOgob79W5CeMg==" saltValue="nP96k3QCaI4XPpa/9HwR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502</v>
      </c>
      <c r="L45" s="60">
        <v>549</v>
      </c>
      <c r="M45" s="60">
        <v>566</v>
      </c>
      <c r="N45" s="60">
        <v>556</v>
      </c>
      <c r="O45" s="61">
        <v>537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170</v>
      </c>
      <c r="L48" s="64">
        <v>126</v>
      </c>
      <c r="M48" s="64">
        <v>132</v>
      </c>
      <c r="N48" s="64">
        <v>98</v>
      </c>
      <c r="O48" s="65">
        <v>80</v>
      </c>
      <c r="P48" s="48"/>
      <c r="Q48" s="48"/>
      <c r="R48" s="48"/>
      <c r="S48" s="48"/>
      <c r="T48" s="48"/>
      <c r="U48" s="48"/>
    </row>
    <row r="49" spans="1:21" ht="30.75" customHeight="1" x14ac:dyDescent="0.15">
      <c r="A49" s="48"/>
      <c r="B49" s="1155"/>
      <c r="C49" s="1156"/>
      <c r="D49" s="62"/>
      <c r="E49" s="1161" t="s">
        <v>14</v>
      </c>
      <c r="F49" s="1161"/>
      <c r="G49" s="1161"/>
      <c r="H49" s="1161"/>
      <c r="I49" s="1161"/>
      <c r="J49" s="1162"/>
      <c r="K49" s="63">
        <v>7</v>
      </c>
      <c r="L49" s="64">
        <v>18</v>
      </c>
      <c r="M49" s="64">
        <v>17</v>
      </c>
      <c r="N49" s="64">
        <v>17</v>
      </c>
      <c r="O49" s="65">
        <v>17</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3</v>
      </c>
      <c r="M50" s="64">
        <v>0</v>
      </c>
      <c r="N50" s="64">
        <v>9</v>
      </c>
      <c r="O50" s="65">
        <v>10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371</v>
      </c>
      <c r="L52" s="64">
        <v>400</v>
      </c>
      <c r="M52" s="64">
        <v>406</v>
      </c>
      <c r="N52" s="64">
        <v>425</v>
      </c>
      <c r="O52" s="65">
        <v>421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311</v>
      </c>
      <c r="L53" s="69">
        <v>296</v>
      </c>
      <c r="M53" s="69">
        <v>309</v>
      </c>
      <c r="N53" s="69">
        <v>255</v>
      </c>
      <c r="O53" s="70">
        <v>223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MkSv9mMRR8aGptlTEGGPPmp2yWK7eilwuo24hfsHTg2bUvdQyHELChivsgexOIZx8i/XRWMg3B7x2GISAJ/6w==" saltValue="yNzHGENKog3UpuCGbvot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4842</v>
      </c>
      <c r="J41" s="344">
        <v>4674</v>
      </c>
      <c r="K41" s="344">
        <v>4830</v>
      </c>
      <c r="L41" s="344">
        <v>4750</v>
      </c>
      <c r="M41" s="345">
        <v>4994</v>
      </c>
    </row>
    <row r="42" spans="2:13" ht="27.75" customHeight="1" x14ac:dyDescent="0.15">
      <c r="B42" s="1186"/>
      <c r="C42" s="1187"/>
      <c r="D42" s="106"/>
      <c r="E42" s="1192" t="s">
        <v>32</v>
      </c>
      <c r="F42" s="1192"/>
      <c r="G42" s="1192"/>
      <c r="H42" s="1193"/>
      <c r="I42" s="346">
        <v>3</v>
      </c>
      <c r="J42" s="347">
        <v>3</v>
      </c>
      <c r="K42" s="347" t="s">
        <v>488</v>
      </c>
      <c r="L42" s="347">
        <v>89</v>
      </c>
      <c r="M42" s="348">
        <v>80</v>
      </c>
    </row>
    <row r="43" spans="2:13" ht="27.75" customHeight="1" x14ac:dyDescent="0.15">
      <c r="B43" s="1186"/>
      <c r="C43" s="1187"/>
      <c r="D43" s="106"/>
      <c r="E43" s="1192" t="s">
        <v>33</v>
      </c>
      <c r="F43" s="1192"/>
      <c r="G43" s="1192"/>
      <c r="H43" s="1193"/>
      <c r="I43" s="346">
        <v>886</v>
      </c>
      <c r="J43" s="347">
        <v>747</v>
      </c>
      <c r="K43" s="347">
        <v>728</v>
      </c>
      <c r="L43" s="347">
        <v>607</v>
      </c>
      <c r="M43" s="348">
        <v>701</v>
      </c>
    </row>
    <row r="44" spans="2:13" ht="27.75" customHeight="1" x14ac:dyDescent="0.15">
      <c r="B44" s="1186"/>
      <c r="C44" s="1187"/>
      <c r="D44" s="106"/>
      <c r="E44" s="1192" t="s">
        <v>34</v>
      </c>
      <c r="F44" s="1192"/>
      <c r="G44" s="1192"/>
      <c r="H44" s="1193"/>
      <c r="I44" s="346">
        <v>204</v>
      </c>
      <c r="J44" s="347">
        <v>190</v>
      </c>
      <c r="K44" s="347">
        <v>172</v>
      </c>
      <c r="L44" s="347">
        <v>156</v>
      </c>
      <c r="M44" s="348">
        <v>141</v>
      </c>
    </row>
    <row r="45" spans="2:13" ht="27.75" customHeight="1" x14ac:dyDescent="0.15">
      <c r="B45" s="1186"/>
      <c r="C45" s="1187"/>
      <c r="D45" s="106"/>
      <c r="E45" s="1192" t="s">
        <v>35</v>
      </c>
      <c r="F45" s="1192"/>
      <c r="G45" s="1192"/>
      <c r="H45" s="1193"/>
      <c r="I45" s="346">
        <v>844</v>
      </c>
      <c r="J45" s="347">
        <v>795</v>
      </c>
      <c r="K45" s="347">
        <v>752</v>
      </c>
      <c r="L45" s="347">
        <v>779</v>
      </c>
      <c r="M45" s="348">
        <v>755</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1592</v>
      </c>
      <c r="J50" s="347">
        <v>1943</v>
      </c>
      <c r="K50" s="347">
        <v>1797</v>
      </c>
      <c r="L50" s="347">
        <v>1710</v>
      </c>
      <c r="M50" s="348">
        <v>1743</v>
      </c>
    </row>
    <row r="51" spans="2:13" ht="27.75" customHeight="1" x14ac:dyDescent="0.15">
      <c r="B51" s="1186"/>
      <c r="C51" s="1187"/>
      <c r="D51" s="106"/>
      <c r="E51" s="1192" t="s">
        <v>42</v>
      </c>
      <c r="F51" s="1192"/>
      <c r="G51" s="1192"/>
      <c r="H51" s="1193"/>
      <c r="I51" s="346">
        <v>168</v>
      </c>
      <c r="J51" s="347">
        <v>162</v>
      </c>
      <c r="K51" s="347">
        <v>160</v>
      </c>
      <c r="L51" s="347">
        <v>243</v>
      </c>
      <c r="M51" s="348">
        <v>343</v>
      </c>
    </row>
    <row r="52" spans="2:13" ht="27.75" customHeight="1" x14ac:dyDescent="0.15">
      <c r="B52" s="1188"/>
      <c r="C52" s="1189"/>
      <c r="D52" s="106"/>
      <c r="E52" s="1192" t="s">
        <v>43</v>
      </c>
      <c r="F52" s="1192"/>
      <c r="G52" s="1192"/>
      <c r="H52" s="1193"/>
      <c r="I52" s="346">
        <v>3783</v>
      </c>
      <c r="J52" s="347">
        <v>3674</v>
      </c>
      <c r="K52" s="347">
        <v>3734</v>
      </c>
      <c r="L52" s="347">
        <v>3557</v>
      </c>
      <c r="M52" s="348">
        <v>3462</v>
      </c>
    </row>
    <row r="53" spans="2:13" ht="27.75" customHeight="1" thickBot="1" x14ac:dyDescent="0.2">
      <c r="B53" s="1199" t="s">
        <v>19</v>
      </c>
      <c r="C53" s="1200"/>
      <c r="D53" s="110"/>
      <c r="E53" s="1201" t="s">
        <v>44</v>
      </c>
      <c r="F53" s="1201"/>
      <c r="G53" s="1201"/>
      <c r="H53" s="1202"/>
      <c r="I53" s="349">
        <v>1236</v>
      </c>
      <c r="J53" s="350">
        <v>630</v>
      </c>
      <c r="K53" s="350">
        <v>791</v>
      </c>
      <c r="L53" s="350">
        <v>872</v>
      </c>
      <c r="M53" s="351">
        <v>1123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uxy/ZrYhVyfmWcTjQhX+OacQvVspNsFV2I3OMfAB3AmmsAHLCougtWWyuaPCz4AB7mUzvsPrjVybk8PgirOcA==" saltValue="8wKR8G6aoUrtcwDy5LpT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854</v>
      </c>
      <c r="G55" s="352">
        <v>493</v>
      </c>
      <c r="H55" s="353">
        <v>635</v>
      </c>
    </row>
    <row r="56" spans="2:8" ht="52.5" customHeight="1" x14ac:dyDescent="0.15">
      <c r="B56" s="122"/>
      <c r="C56" s="1213" t="s">
        <v>47</v>
      </c>
      <c r="D56" s="1213"/>
      <c r="E56" s="1214"/>
      <c r="F56" s="354">
        <v>67</v>
      </c>
      <c r="G56" s="354">
        <v>65</v>
      </c>
      <c r="H56" s="355">
        <v>66</v>
      </c>
    </row>
    <row r="57" spans="2:8" ht="53.25" customHeight="1" x14ac:dyDescent="0.15">
      <c r="B57" s="122"/>
      <c r="C57" s="1215" t="s">
        <v>48</v>
      </c>
      <c r="D57" s="1215"/>
      <c r="E57" s="1216"/>
      <c r="F57" s="356">
        <v>790</v>
      </c>
      <c r="G57" s="356">
        <v>1036</v>
      </c>
      <c r="H57" s="357">
        <v>890</v>
      </c>
    </row>
    <row r="58" spans="2:8" ht="45.75" customHeight="1" x14ac:dyDescent="0.15">
      <c r="B58" s="123"/>
      <c r="C58" s="1203" t="s">
        <v>554</v>
      </c>
      <c r="D58" s="1204"/>
      <c r="E58" s="1205"/>
      <c r="F58" s="358">
        <v>259</v>
      </c>
      <c r="G58" s="358">
        <v>642</v>
      </c>
      <c r="H58" s="359">
        <v>544</v>
      </c>
    </row>
    <row r="59" spans="2:8" ht="45.75" customHeight="1" x14ac:dyDescent="0.15">
      <c r="B59" s="123"/>
      <c r="C59" s="1203" t="s">
        <v>555</v>
      </c>
      <c r="D59" s="1204"/>
      <c r="E59" s="1205"/>
      <c r="F59" s="358">
        <v>357</v>
      </c>
      <c r="G59" s="358">
        <v>294</v>
      </c>
      <c r="H59" s="359">
        <v>235</v>
      </c>
    </row>
    <row r="60" spans="2:8" ht="45.75" customHeight="1" x14ac:dyDescent="0.15">
      <c r="B60" s="123"/>
      <c r="C60" s="1203" t="s">
        <v>556</v>
      </c>
      <c r="D60" s="1204"/>
      <c r="E60" s="1205"/>
      <c r="F60" s="358">
        <v>57</v>
      </c>
      <c r="G60" s="358">
        <v>47</v>
      </c>
      <c r="H60" s="359">
        <v>47</v>
      </c>
    </row>
    <row r="61" spans="2:8" ht="45.75" customHeight="1" x14ac:dyDescent="0.15">
      <c r="B61" s="123"/>
      <c r="C61" s="1203" t="s">
        <v>557</v>
      </c>
      <c r="D61" s="1204"/>
      <c r="E61" s="1205"/>
      <c r="F61" s="358">
        <v>20</v>
      </c>
      <c r="G61" s="358">
        <v>17</v>
      </c>
      <c r="H61" s="359">
        <v>28</v>
      </c>
    </row>
    <row r="62" spans="2:8" ht="45.75" customHeight="1" thickBot="1" x14ac:dyDescent="0.2">
      <c r="B62" s="124"/>
      <c r="C62" s="1206" t="s">
        <v>558</v>
      </c>
      <c r="D62" s="1207"/>
      <c r="E62" s="1208"/>
      <c r="F62" s="360">
        <v>31</v>
      </c>
      <c r="G62" s="360">
        <v>29</v>
      </c>
      <c r="H62" s="361">
        <v>27</v>
      </c>
    </row>
    <row r="63" spans="2:8" ht="52.5" customHeight="1" thickBot="1" x14ac:dyDescent="0.2">
      <c r="B63" s="125"/>
      <c r="C63" s="1209" t="s">
        <v>49</v>
      </c>
      <c r="D63" s="1209"/>
      <c r="E63" s="1210"/>
      <c r="F63" s="362">
        <v>1711</v>
      </c>
      <c r="G63" s="362">
        <v>1594</v>
      </c>
      <c r="H63" s="363">
        <v>1591</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sheetData>
  <sheetProtection algorithmName="SHA-512" hashValue="95nMnN/P6JFy0RkJSNTpxPNiGouX/6PIMSiyd1KYBpzpZcErXGOySIDMCQcyERhclHB81I7drWFjF0WoInFp5A==" saltValue="vHVlpV3F+OSBmcInGo02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167344</v>
      </c>
      <c r="E3" s="144"/>
      <c r="F3" s="145">
        <v>126525</v>
      </c>
      <c r="G3" s="146"/>
      <c r="H3" s="147"/>
    </row>
    <row r="4" spans="1:8" x14ac:dyDescent="0.15">
      <c r="A4" s="148"/>
      <c r="B4" s="149"/>
      <c r="C4" s="150"/>
      <c r="D4" s="151">
        <v>69501</v>
      </c>
      <c r="E4" s="152"/>
      <c r="F4" s="153">
        <v>67052</v>
      </c>
      <c r="G4" s="154"/>
      <c r="H4" s="155"/>
    </row>
    <row r="5" spans="1:8" x14ac:dyDescent="0.15">
      <c r="A5" s="136" t="s">
        <v>520</v>
      </c>
      <c r="B5" s="141"/>
      <c r="C5" s="142"/>
      <c r="D5" s="143">
        <v>181611</v>
      </c>
      <c r="E5" s="144"/>
      <c r="F5" s="145">
        <v>122054</v>
      </c>
      <c r="G5" s="146"/>
      <c r="H5" s="147"/>
    </row>
    <row r="6" spans="1:8" x14ac:dyDescent="0.15">
      <c r="A6" s="148"/>
      <c r="B6" s="149"/>
      <c r="C6" s="150"/>
      <c r="D6" s="151">
        <v>97135</v>
      </c>
      <c r="E6" s="152"/>
      <c r="F6" s="153">
        <v>68298</v>
      </c>
      <c r="G6" s="154"/>
      <c r="H6" s="155"/>
    </row>
    <row r="7" spans="1:8" x14ac:dyDescent="0.15">
      <c r="A7" s="136" t="s">
        <v>521</v>
      </c>
      <c r="B7" s="141"/>
      <c r="C7" s="142"/>
      <c r="D7" s="143">
        <v>318548</v>
      </c>
      <c r="E7" s="144"/>
      <c r="F7" s="145">
        <v>111644</v>
      </c>
      <c r="G7" s="146"/>
      <c r="H7" s="147"/>
    </row>
    <row r="8" spans="1:8" x14ac:dyDescent="0.15">
      <c r="A8" s="148"/>
      <c r="B8" s="149"/>
      <c r="C8" s="150"/>
      <c r="D8" s="151">
        <v>222383</v>
      </c>
      <c r="E8" s="152"/>
      <c r="F8" s="153">
        <v>66606</v>
      </c>
      <c r="G8" s="154"/>
      <c r="H8" s="155"/>
    </row>
    <row r="9" spans="1:8" x14ac:dyDescent="0.15">
      <c r="A9" s="136" t="s">
        <v>522</v>
      </c>
      <c r="B9" s="141"/>
      <c r="C9" s="142"/>
      <c r="D9" s="143">
        <v>222900</v>
      </c>
      <c r="E9" s="144"/>
      <c r="F9" s="145">
        <v>127917</v>
      </c>
      <c r="G9" s="146"/>
      <c r="H9" s="147"/>
    </row>
    <row r="10" spans="1:8" x14ac:dyDescent="0.15">
      <c r="A10" s="148"/>
      <c r="B10" s="149"/>
      <c r="C10" s="150"/>
      <c r="D10" s="151">
        <v>87728</v>
      </c>
      <c r="E10" s="152"/>
      <c r="F10" s="153">
        <v>69746</v>
      </c>
      <c r="G10" s="154"/>
      <c r="H10" s="155"/>
    </row>
    <row r="11" spans="1:8" x14ac:dyDescent="0.15">
      <c r="A11" s="136" t="s">
        <v>523</v>
      </c>
      <c r="B11" s="141"/>
      <c r="C11" s="142"/>
      <c r="D11" s="143">
        <v>337249</v>
      </c>
      <c r="E11" s="144"/>
      <c r="F11" s="145">
        <v>135931</v>
      </c>
      <c r="G11" s="146"/>
      <c r="H11" s="147"/>
    </row>
    <row r="12" spans="1:8" x14ac:dyDescent="0.15">
      <c r="A12" s="148"/>
      <c r="B12" s="149"/>
      <c r="C12" s="156"/>
      <c r="D12" s="151">
        <v>165148</v>
      </c>
      <c r="E12" s="152"/>
      <c r="F12" s="153">
        <v>75320</v>
      </c>
      <c r="G12" s="154"/>
      <c r="H12" s="155"/>
    </row>
    <row r="13" spans="1:8" x14ac:dyDescent="0.15">
      <c r="A13" s="136"/>
      <c r="B13" s="141"/>
      <c r="C13" s="157"/>
      <c r="D13" s="158">
        <v>245530</v>
      </c>
      <c r="E13" s="159"/>
      <c r="F13" s="160">
        <v>124814</v>
      </c>
      <c r="G13" s="161"/>
      <c r="H13" s="147"/>
    </row>
    <row r="14" spans="1:8" x14ac:dyDescent="0.15">
      <c r="A14" s="148"/>
      <c r="B14" s="149"/>
      <c r="C14" s="150"/>
      <c r="D14" s="151">
        <v>128379</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5.09</v>
      </c>
      <c r="C19" s="162">
        <f>ROUND(VALUE(SUBSTITUTE(実質収支比率等に係る経年分析!G$48,"▲","-")),2)</f>
        <v>4.8099999999999996</v>
      </c>
      <c r="D19" s="162">
        <f>ROUND(VALUE(SUBSTITUTE(実質収支比率等に係る経年分析!H$48,"▲","-")),2)</f>
        <v>5.15</v>
      </c>
      <c r="E19" s="162">
        <f>ROUND(VALUE(SUBSTITUTE(実質収支比率等に係る経年分析!I$48,"▲","-")),2)</f>
        <v>8.33</v>
      </c>
      <c r="F19" s="162">
        <f>ROUND(VALUE(SUBSTITUTE(実質収支比率等に係る経年分析!J$48,"▲","-")),2)</f>
        <v>3.32</v>
      </c>
    </row>
    <row r="20" spans="1:11" x14ac:dyDescent="0.15">
      <c r="A20" s="162" t="s">
        <v>53</v>
      </c>
      <c r="B20" s="162">
        <f>ROUND(VALUE(SUBSTITUTE(実質収支比率等に係る経年分析!F$47,"▲","-")),2)</f>
        <v>30.97</v>
      </c>
      <c r="C20" s="162">
        <f>ROUND(VALUE(SUBSTITUTE(実質収支比率等に係る経年分析!G$47,"▲","-")),2)</f>
        <v>31.32</v>
      </c>
      <c r="D20" s="162">
        <f>ROUND(VALUE(SUBSTITUTE(実質収支比率等に係る経年分析!H$47,"▲","-")),2)</f>
        <v>26.42</v>
      </c>
      <c r="E20" s="162">
        <f>ROUND(VALUE(SUBSTITUTE(実質収支比率等に係る経年分析!I$47,"▲","-")),2)</f>
        <v>15.05</v>
      </c>
      <c r="F20" s="162">
        <f>ROUND(VALUE(SUBSTITUTE(実質収支比率等に係る経年分析!J$47,"▲","-")),2)</f>
        <v>18.989999999999998</v>
      </c>
    </row>
    <row r="21" spans="1:11" x14ac:dyDescent="0.15">
      <c r="A21" s="162" t="s">
        <v>54</v>
      </c>
      <c r="B21" s="162">
        <f>IF(ISNUMBER(VALUE(SUBSTITUTE(実質収支比率等に係る経年分析!F$49,"▲","-"))),ROUND(VALUE(SUBSTITUTE(実質収支比率等に係る経年分析!F$49,"▲","-")),2),NA())</f>
        <v>-1.06</v>
      </c>
      <c r="C21" s="162">
        <f>IF(ISNUMBER(VALUE(SUBSTITUTE(実質収支比率等に係る経年分析!G$49,"▲","-"))),ROUND(VALUE(SUBSTITUTE(実質収支比率等に係る経年分析!G$49,"▲","-")),2),NA())</f>
        <v>2.29</v>
      </c>
      <c r="D21" s="162">
        <f>IF(ISNUMBER(VALUE(SUBSTITUTE(実質収支比率等に係る経年分析!H$49,"▲","-"))),ROUND(VALUE(SUBSTITUTE(実質収支比率等に係る経年分析!H$49,"▲","-")),2),NA())</f>
        <v>-5.22</v>
      </c>
      <c r="E21" s="162">
        <f>IF(ISNUMBER(VALUE(SUBSTITUTE(実質収支比率等に係る経年分析!I$49,"▲","-"))),ROUND(VALUE(SUBSTITUTE(実質収支比率等に係る経年分析!I$49,"▲","-")),2),NA())</f>
        <v>-7.78</v>
      </c>
      <c r="F21" s="162">
        <f>IF(ISNUMBER(VALUE(SUBSTITUTE(実質収支比率等に係る経年分析!J$49,"▲","-"))),ROUND(VALUE(SUBSTITUTE(実質収支比率等に係る経年分析!J$49,"▲","-")),2),NA())</f>
        <v>-0.56999999999999995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国民健康保険特別会計</v>
      </c>
      <c r="B30" s="163">
        <f>IF(ROUND(VALUE(SUBSTITUTE(連結実質赤字比率に係る赤字・黒字の構成分析!F$40,"▲", "-")), 2) &lt; 0, ABS(ROUND(VALUE(SUBSTITUTE(連結実質赤字比率に係る赤字・黒字の構成分析!F$40,"▲", "-")), 2)), NA())</f>
        <v>0.37</v>
      </c>
      <c r="C30" s="163" t="e">
        <f>IF(ROUND(VALUE(SUBSTITUTE(連結実質赤字比率に係る赤字・黒字の構成分析!F$40,"▲", "-")), 2) &gt;= 0, ABS(ROUND(VALUE(SUBSTITUTE(連結実質赤字比率に係る赤字・黒字の構成分析!F$40,"▲", "-")), 2)), NA())</f>
        <v>#N/A</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1.1399999999999999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1.26</v>
      </c>
    </row>
    <row r="31" spans="1:11" x14ac:dyDescent="0.15">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1.1499999999999999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1.33</v>
      </c>
    </row>
    <row r="32" spans="1:11" x14ac:dyDescent="0.15">
      <c r="A32" s="163" t="str">
        <f>IF(連結実質赤字比率に係る赤字・黒字の構成分析!C$38="",NA(),連結実質赤字比率に係る赤字・黒字の構成分析!C$38)</f>
        <v>ガス事業会計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2.95</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4.8099999999999996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8.32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371</v>
      </c>
      <c r="E42" s="164"/>
      <c r="F42" s="164"/>
      <c r="G42" s="164">
        <f>'実質公債費比率（分子）の構造'!L$52</f>
        <v>400</v>
      </c>
      <c r="H42" s="164"/>
      <c r="I42" s="164"/>
      <c r="J42" s="164">
        <f>'実質公債費比率（分子）の構造'!M$52</f>
        <v>406</v>
      </c>
      <c r="K42" s="164"/>
      <c r="L42" s="164"/>
      <c r="M42" s="164">
        <f>'実質公債費比率（分子）の構造'!N$52</f>
        <v>425</v>
      </c>
      <c r="N42" s="164"/>
      <c r="O42" s="164"/>
      <c r="P42" s="164">
        <f>'実質公債費比率（分子）の構造'!O$52</f>
        <v>421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v>
      </c>
      <c r="C44" s="164"/>
      <c r="D44" s="164"/>
      <c r="E44" s="164">
        <f>'実質公債費比率（分子）の構造'!L$50</f>
        <v>3</v>
      </c>
      <c r="F44" s="164"/>
      <c r="G44" s="164"/>
      <c r="H44" s="164">
        <f>'実質公債費比率（分子）の構造'!M$50</f>
        <v>0</v>
      </c>
      <c r="I44" s="164"/>
      <c r="J44" s="164"/>
      <c r="K44" s="164">
        <f>'実質公債費比率（分子）の構造'!N$50</f>
        <v>9</v>
      </c>
      <c r="L44" s="164"/>
      <c r="M44" s="164"/>
      <c r="N44" s="164">
        <f>'実質公債費比率（分子）の構造'!O$50</f>
        <v>10</v>
      </c>
      <c r="O44" s="164"/>
      <c r="P44" s="164"/>
    </row>
    <row r="45" spans="1:16" x14ac:dyDescent="0.15">
      <c r="A45" s="164" t="s">
        <v>63</v>
      </c>
      <c r="B45" s="164">
        <f>'実質公債費比率（分子）の構造'!K$49</f>
        <v>7</v>
      </c>
      <c r="C45" s="164"/>
      <c r="D45" s="164"/>
      <c r="E45" s="164">
        <f>'実質公債費比率（分子）の構造'!L$49</f>
        <v>18</v>
      </c>
      <c r="F45" s="164"/>
      <c r="G45" s="164"/>
      <c r="H45" s="164">
        <f>'実質公債費比率（分子）の構造'!M$49</f>
        <v>17</v>
      </c>
      <c r="I45" s="164"/>
      <c r="J45" s="164"/>
      <c r="K45" s="164">
        <f>'実質公債費比率（分子）の構造'!N$49</f>
        <v>17</v>
      </c>
      <c r="L45" s="164"/>
      <c r="M45" s="164"/>
      <c r="N45" s="164">
        <f>'実質公債費比率（分子）の構造'!O$49</f>
        <v>17</v>
      </c>
      <c r="O45" s="164"/>
      <c r="P45" s="164"/>
    </row>
    <row r="46" spans="1:16" x14ac:dyDescent="0.15">
      <c r="A46" s="164" t="s">
        <v>64</v>
      </c>
      <c r="B46" s="164">
        <f>'実質公債費比率（分子）の構造'!K$48</f>
        <v>170</v>
      </c>
      <c r="C46" s="164"/>
      <c r="D46" s="164"/>
      <c r="E46" s="164">
        <f>'実質公債費比率（分子）の構造'!L$48</f>
        <v>126</v>
      </c>
      <c r="F46" s="164"/>
      <c r="G46" s="164"/>
      <c r="H46" s="164">
        <f>'実質公債費比率（分子）の構造'!M$48</f>
        <v>132</v>
      </c>
      <c r="I46" s="164"/>
      <c r="J46" s="164"/>
      <c r="K46" s="164">
        <f>'実質公債費比率（分子）の構造'!N$48</f>
        <v>98</v>
      </c>
      <c r="L46" s="164"/>
      <c r="M46" s="164"/>
      <c r="N46" s="164">
        <f>'実質公債費比率（分子）の構造'!O$48</f>
        <v>80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502</v>
      </c>
      <c r="C49" s="164"/>
      <c r="D49" s="164"/>
      <c r="E49" s="164">
        <f>'実質公債費比率（分子）の構造'!L$45</f>
        <v>549</v>
      </c>
      <c r="F49" s="164"/>
      <c r="G49" s="164"/>
      <c r="H49" s="164">
        <f>'実質公債費比率（分子）の構造'!M$45</f>
        <v>566</v>
      </c>
      <c r="I49" s="164"/>
      <c r="J49" s="164"/>
      <c r="K49" s="164">
        <f>'実質公債費比率（分子）の構造'!N$45</f>
        <v>556</v>
      </c>
      <c r="L49" s="164"/>
      <c r="M49" s="164"/>
      <c r="N49" s="164">
        <f>'実質公債費比率（分子）の構造'!O$45</f>
        <v>537</v>
      </c>
      <c r="O49" s="164"/>
      <c r="P49" s="164"/>
    </row>
    <row r="50" spans="1:16" x14ac:dyDescent="0.15">
      <c r="A50" s="164" t="s">
        <v>67</v>
      </c>
      <c r="B50" s="164" t="e">
        <f>NA()</f>
        <v>#N/A</v>
      </c>
      <c r="C50" s="164">
        <f>IF(ISNUMBER('実質公債費比率（分子）の構造'!K$53),'実質公債費比率（分子）の構造'!K$53,NA())</f>
        <v>311</v>
      </c>
      <c r="D50" s="164" t="e">
        <f>NA()</f>
        <v>#N/A</v>
      </c>
      <c r="E50" s="164" t="e">
        <f>NA()</f>
        <v>#N/A</v>
      </c>
      <c r="F50" s="164">
        <f>IF(ISNUMBER('実質公債費比率（分子）の構造'!L$53),'実質公債費比率（分子）の構造'!L$53,NA())</f>
        <v>296</v>
      </c>
      <c r="G50" s="164" t="e">
        <f>NA()</f>
        <v>#N/A</v>
      </c>
      <c r="H50" s="164" t="e">
        <f>NA()</f>
        <v>#N/A</v>
      </c>
      <c r="I50" s="164">
        <f>IF(ISNUMBER('実質公債費比率（分子）の構造'!M$53),'実質公債費比率（分子）の構造'!M$53,NA())</f>
        <v>309</v>
      </c>
      <c r="J50" s="164" t="e">
        <f>NA()</f>
        <v>#N/A</v>
      </c>
      <c r="K50" s="164" t="e">
        <f>NA()</f>
        <v>#N/A</v>
      </c>
      <c r="L50" s="164">
        <f>IF(ISNUMBER('実質公債費比率（分子）の構造'!N$53),'実質公債費比率（分子）の構造'!N$53,NA())</f>
        <v>255</v>
      </c>
      <c r="M50" s="164" t="e">
        <f>NA()</f>
        <v>#N/A</v>
      </c>
      <c r="N50" s="164" t="e">
        <f>NA()</f>
        <v>#N/A</v>
      </c>
      <c r="O50" s="164">
        <f>IF(ISNUMBER('実質公債費比率（分子）の構造'!O$53),'実質公債費比率（分子）の構造'!O$53,NA())</f>
        <v>223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3783</v>
      </c>
      <c r="E56" s="163"/>
      <c r="F56" s="163"/>
      <c r="G56" s="163">
        <f>'将来負担比率（分子）の構造'!J$52</f>
        <v>3674</v>
      </c>
      <c r="H56" s="163"/>
      <c r="I56" s="163"/>
      <c r="J56" s="163">
        <f>'将来負担比率（分子）の構造'!K$52</f>
        <v>3734</v>
      </c>
      <c r="K56" s="163"/>
      <c r="L56" s="163"/>
      <c r="M56" s="163">
        <f>'将来負担比率（分子）の構造'!L$52</f>
        <v>3557</v>
      </c>
      <c r="N56" s="163"/>
      <c r="O56" s="163"/>
      <c r="P56" s="163">
        <f>'将来負担比率（分子）の構造'!M$52</f>
        <v>3462</v>
      </c>
    </row>
    <row r="57" spans="1:16" x14ac:dyDescent="0.15">
      <c r="A57" s="163" t="s">
        <v>42</v>
      </c>
      <c r="B57" s="163"/>
      <c r="C57" s="163"/>
      <c r="D57" s="163">
        <f>'将来負担比率（分子）の構造'!I$51</f>
        <v>168</v>
      </c>
      <c r="E57" s="163"/>
      <c r="F57" s="163"/>
      <c r="G57" s="163">
        <f>'将来負担比率（分子）の構造'!J$51</f>
        <v>162</v>
      </c>
      <c r="H57" s="163"/>
      <c r="I57" s="163"/>
      <c r="J57" s="163">
        <f>'将来負担比率（分子）の構造'!K$51</f>
        <v>160</v>
      </c>
      <c r="K57" s="163"/>
      <c r="L57" s="163"/>
      <c r="M57" s="163">
        <f>'将来負担比率（分子）の構造'!L$51</f>
        <v>243</v>
      </c>
      <c r="N57" s="163"/>
      <c r="O57" s="163"/>
      <c r="P57" s="163">
        <f>'将来負担比率（分子）の構造'!M$51</f>
        <v>343</v>
      </c>
    </row>
    <row r="58" spans="1:16" x14ac:dyDescent="0.15">
      <c r="A58" s="163" t="s">
        <v>41</v>
      </c>
      <c r="B58" s="163"/>
      <c r="C58" s="163"/>
      <c r="D58" s="163">
        <f>'将来負担比率（分子）の構造'!I$50</f>
        <v>1592</v>
      </c>
      <c r="E58" s="163"/>
      <c r="F58" s="163"/>
      <c r="G58" s="163">
        <f>'将来負担比率（分子）の構造'!J$50</f>
        <v>1943</v>
      </c>
      <c r="H58" s="163"/>
      <c r="I58" s="163"/>
      <c r="J58" s="163">
        <f>'将来負担比率（分子）の構造'!K$50</f>
        <v>1797</v>
      </c>
      <c r="K58" s="163"/>
      <c r="L58" s="163"/>
      <c r="M58" s="163">
        <f>'将来負担比率（分子）の構造'!L$50</f>
        <v>1710</v>
      </c>
      <c r="N58" s="163"/>
      <c r="O58" s="163"/>
      <c r="P58" s="163">
        <f>'将来負担比率（分子）の構造'!M$50</f>
        <v>1743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844</v>
      </c>
      <c r="C62" s="163"/>
      <c r="D62" s="163"/>
      <c r="E62" s="163">
        <f>'将来負担比率（分子）の構造'!J$45</f>
        <v>795</v>
      </c>
      <c r="F62" s="163"/>
      <c r="G62" s="163"/>
      <c r="H62" s="163">
        <f>'将来負担比率（分子）の構造'!K$45</f>
        <v>752</v>
      </c>
      <c r="I62" s="163"/>
      <c r="J62" s="163"/>
      <c r="K62" s="163">
        <f>'将来負担比率（分子）の構造'!L$45</f>
        <v>779</v>
      </c>
      <c r="L62" s="163"/>
      <c r="M62" s="163"/>
      <c r="N62" s="163">
        <f>'将来負担比率（分子）の構造'!M$45</f>
        <v>755</v>
      </c>
      <c r="O62" s="163"/>
      <c r="P62" s="163"/>
    </row>
    <row r="63" spans="1:16" x14ac:dyDescent="0.15">
      <c r="A63" s="163" t="s">
        <v>34</v>
      </c>
      <c r="B63" s="163">
        <f>'将来負担比率（分子）の構造'!I$44</f>
        <v>204</v>
      </c>
      <c r="C63" s="163"/>
      <c r="D63" s="163"/>
      <c r="E63" s="163">
        <f>'将来負担比率（分子）の構造'!J$44</f>
        <v>190</v>
      </c>
      <c r="F63" s="163"/>
      <c r="G63" s="163"/>
      <c r="H63" s="163">
        <f>'将来負担比率（分子）の構造'!K$44</f>
        <v>172</v>
      </c>
      <c r="I63" s="163"/>
      <c r="J63" s="163"/>
      <c r="K63" s="163">
        <f>'将来負担比率（分子）の構造'!L$44</f>
        <v>156</v>
      </c>
      <c r="L63" s="163"/>
      <c r="M63" s="163"/>
      <c r="N63" s="163">
        <f>'将来負担比率（分子）の構造'!M$44</f>
        <v>141</v>
      </c>
      <c r="O63" s="163"/>
      <c r="P63" s="163"/>
    </row>
    <row r="64" spans="1:16" x14ac:dyDescent="0.15">
      <c r="A64" s="163" t="s">
        <v>33</v>
      </c>
      <c r="B64" s="163">
        <f>'将来負担比率（分子）の構造'!I$43</f>
        <v>886</v>
      </c>
      <c r="C64" s="163"/>
      <c r="D64" s="163"/>
      <c r="E64" s="163">
        <f>'将来負担比率（分子）の構造'!J$43</f>
        <v>747</v>
      </c>
      <c r="F64" s="163"/>
      <c r="G64" s="163"/>
      <c r="H64" s="163">
        <f>'将来負担比率（分子）の構造'!K$43</f>
        <v>728</v>
      </c>
      <c r="I64" s="163"/>
      <c r="J64" s="163"/>
      <c r="K64" s="163">
        <f>'将来負担比率（分子）の構造'!L$43</f>
        <v>607</v>
      </c>
      <c r="L64" s="163"/>
      <c r="M64" s="163"/>
      <c r="N64" s="163">
        <f>'将来負担比率（分子）の構造'!M$43</f>
        <v>701</v>
      </c>
      <c r="O64" s="163"/>
      <c r="P64" s="163"/>
    </row>
    <row r="65" spans="1:16" x14ac:dyDescent="0.15">
      <c r="A65" s="163" t="s">
        <v>32</v>
      </c>
      <c r="B65" s="163">
        <f>'将来負担比率（分子）の構造'!I$42</f>
        <v>3</v>
      </c>
      <c r="C65" s="163"/>
      <c r="D65" s="163"/>
      <c r="E65" s="163">
        <f>'将来負担比率（分子）の構造'!J$42</f>
        <v>3</v>
      </c>
      <c r="F65" s="163"/>
      <c r="G65" s="163"/>
      <c r="H65" s="163" t="str">
        <f>'将来負担比率（分子）の構造'!K$42</f>
        <v>-</v>
      </c>
      <c r="I65" s="163"/>
      <c r="J65" s="163"/>
      <c r="K65" s="163">
        <f>'将来負担比率（分子）の構造'!L$42</f>
        <v>89</v>
      </c>
      <c r="L65" s="163"/>
      <c r="M65" s="163"/>
      <c r="N65" s="163">
        <f>'将来負担比率（分子）の構造'!M$42</f>
        <v>80</v>
      </c>
      <c r="O65" s="163"/>
      <c r="P65" s="163"/>
    </row>
    <row r="66" spans="1:16" x14ac:dyDescent="0.15">
      <c r="A66" s="163" t="s">
        <v>31</v>
      </c>
      <c r="B66" s="163">
        <f>'将来負担比率（分子）の構造'!I$41</f>
        <v>4842</v>
      </c>
      <c r="C66" s="163"/>
      <c r="D66" s="163"/>
      <c r="E66" s="163">
        <f>'将来負担比率（分子）の構造'!J$41</f>
        <v>4674</v>
      </c>
      <c r="F66" s="163"/>
      <c r="G66" s="163"/>
      <c r="H66" s="163">
        <f>'将来負担比率（分子）の構造'!K$41</f>
        <v>4830</v>
      </c>
      <c r="I66" s="163"/>
      <c r="J66" s="163"/>
      <c r="K66" s="163">
        <f>'将来負担比率（分子）の構造'!L$41</f>
        <v>4750</v>
      </c>
      <c r="L66" s="163"/>
      <c r="M66" s="163"/>
      <c r="N66" s="163">
        <f>'将来負担比率（分子）の構造'!M$41</f>
        <v>4994</v>
      </c>
      <c r="O66" s="163"/>
      <c r="P66" s="163"/>
    </row>
    <row r="67" spans="1:16" x14ac:dyDescent="0.15">
      <c r="A67" s="163" t="s">
        <v>71</v>
      </c>
      <c r="B67" s="163" t="e">
        <f>NA()</f>
        <v>#N/A</v>
      </c>
      <c r="C67" s="163">
        <f>IF(ISNUMBER('将来負担比率（分子）の構造'!I$53), IF('将来負担比率（分子）の構造'!I$53 &lt; 0, 0, '将来負担比率（分子）の構造'!I$53), NA())</f>
        <v>1236</v>
      </c>
      <c r="D67" s="163" t="e">
        <f>NA()</f>
        <v>#N/A</v>
      </c>
      <c r="E67" s="163" t="e">
        <f>NA()</f>
        <v>#N/A</v>
      </c>
      <c r="F67" s="163">
        <f>IF(ISNUMBER('将来負担比率（分子）の構造'!J$53), IF('将来負担比率（分子）の構造'!J$53 &lt; 0, 0, '将来負担比率（分子）の構造'!J$53), NA())</f>
        <v>630</v>
      </c>
      <c r="G67" s="163" t="e">
        <f>NA()</f>
        <v>#N/A</v>
      </c>
      <c r="H67" s="163" t="e">
        <f>NA()</f>
        <v>#N/A</v>
      </c>
      <c r="I67" s="163">
        <f>IF(ISNUMBER('将来負担比率（分子）の構造'!K$53), IF('将来負担比率（分子）の構造'!K$53 &lt; 0, 0, '将来負担比率（分子）の構造'!K$53), NA())</f>
        <v>791</v>
      </c>
      <c r="J67" s="163" t="e">
        <f>NA()</f>
        <v>#N/A</v>
      </c>
      <c r="K67" s="163" t="e">
        <f>NA()</f>
        <v>#N/A</v>
      </c>
      <c r="L67" s="163">
        <f>IF(ISNUMBER('将来負担比率（分子）の構造'!L$53), IF('将来負担比率（分子）の構造'!L$53 &lt; 0, 0, '将来負担比率（分子）の構造'!L$53), NA())</f>
        <v>872</v>
      </c>
      <c r="M67" s="163" t="e">
        <f>NA()</f>
        <v>#N/A</v>
      </c>
      <c r="N67" s="163" t="e">
        <f>NA()</f>
        <v>#N/A</v>
      </c>
      <c r="O67" s="163">
        <f>IF(ISNUMBER('将来負担比率（分子）の構造'!M$53), IF('将来負担比率（分子）の構造'!M$53 &lt; 0, 0, '将来負担比率（分子）の構造'!M$53), NA())</f>
        <v>1123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854</v>
      </c>
      <c r="C72" s="167">
        <f>基金残高に係る経年分析!G55</f>
        <v>493</v>
      </c>
      <c r="D72" s="167">
        <f>基金残高に係る経年分析!H55</f>
        <v>635</v>
      </c>
    </row>
    <row r="73" spans="1:16" x14ac:dyDescent="0.15">
      <c r="A73" s="166" t="s">
        <v>74</v>
      </c>
      <c r="B73" s="167">
        <f>基金残高に係る経年分析!F56</f>
        <v>67</v>
      </c>
      <c r="C73" s="167">
        <f>基金残高に係る経年分析!G56</f>
        <v>65</v>
      </c>
      <c r="D73" s="167">
        <f>基金残高に係る経年分析!H56</f>
        <v>66</v>
      </c>
    </row>
    <row r="74" spans="1:16" x14ac:dyDescent="0.15">
      <c r="A74" s="166" t="s">
        <v>75</v>
      </c>
      <c r="B74" s="167">
        <f>基金残高に係る経年分析!F57</f>
        <v>790</v>
      </c>
      <c r="C74" s="167">
        <f>基金残高に係る経年分析!G57</f>
        <v>1036</v>
      </c>
      <c r="D74" s="167">
        <f>基金残高に係る経年分析!H57</f>
        <v>890</v>
      </c>
    </row>
  </sheetData>
  <sheetProtection algorithmName="SHA-512" hashValue="AHvmVTwc4e7G7D+bR98slY9oF7woHILKNkpsDnmrzP38kQFpG4siugrqnmVba6ii1dZfSfYzRD9I9lKvR2fH8A==" saltValue="GNpK/T+HFtN45gwwNCHb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717661</v>
      </c>
      <c r="S5" s="613"/>
      <c r="T5" s="613"/>
      <c r="U5" s="613"/>
      <c r="V5" s="613"/>
      <c r="W5" s="613"/>
      <c r="X5" s="613"/>
      <c r="Y5" s="614"/>
      <c r="Z5" s="615">
        <v>9.9</v>
      </c>
      <c r="AA5" s="615"/>
      <c r="AB5" s="615"/>
      <c r="AC5" s="615"/>
      <c r="AD5" s="616">
        <v>717661</v>
      </c>
      <c r="AE5" s="616"/>
      <c r="AF5" s="616"/>
      <c r="AG5" s="616"/>
      <c r="AH5" s="616"/>
      <c r="AI5" s="616"/>
      <c r="AJ5" s="616"/>
      <c r="AK5" s="616"/>
      <c r="AL5" s="617">
        <v>21.1</v>
      </c>
      <c r="AM5" s="618"/>
      <c r="AN5" s="618"/>
      <c r="AO5" s="619"/>
      <c r="AP5" s="609" t="s">
        <v>216</v>
      </c>
      <c r="AQ5" s="610"/>
      <c r="AR5" s="610"/>
      <c r="AS5" s="610"/>
      <c r="AT5" s="610"/>
      <c r="AU5" s="610"/>
      <c r="AV5" s="610"/>
      <c r="AW5" s="610"/>
      <c r="AX5" s="610"/>
      <c r="AY5" s="610"/>
      <c r="AZ5" s="610"/>
      <c r="BA5" s="610"/>
      <c r="BB5" s="610"/>
      <c r="BC5" s="610"/>
      <c r="BD5" s="610"/>
      <c r="BE5" s="610"/>
      <c r="BF5" s="611"/>
      <c r="BG5" s="623">
        <v>712881</v>
      </c>
      <c r="BH5" s="624"/>
      <c r="BI5" s="624"/>
      <c r="BJ5" s="624"/>
      <c r="BK5" s="624"/>
      <c r="BL5" s="624"/>
      <c r="BM5" s="624"/>
      <c r="BN5" s="625"/>
      <c r="BO5" s="626">
        <v>99.3</v>
      </c>
      <c r="BP5" s="626"/>
      <c r="BQ5" s="626"/>
      <c r="BR5" s="626"/>
      <c r="BS5" s="627">
        <v>19815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80421</v>
      </c>
      <c r="S6" s="624"/>
      <c r="T6" s="624"/>
      <c r="U6" s="624"/>
      <c r="V6" s="624"/>
      <c r="W6" s="624"/>
      <c r="X6" s="624"/>
      <c r="Y6" s="625"/>
      <c r="Z6" s="626">
        <v>1.1000000000000001</v>
      </c>
      <c r="AA6" s="626"/>
      <c r="AB6" s="626"/>
      <c r="AC6" s="626"/>
      <c r="AD6" s="627">
        <v>80421</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712881</v>
      </c>
      <c r="BH6" s="624"/>
      <c r="BI6" s="624"/>
      <c r="BJ6" s="624"/>
      <c r="BK6" s="624"/>
      <c r="BL6" s="624"/>
      <c r="BM6" s="624"/>
      <c r="BN6" s="625"/>
      <c r="BO6" s="626">
        <v>99.3</v>
      </c>
      <c r="BP6" s="626"/>
      <c r="BQ6" s="626"/>
      <c r="BR6" s="626"/>
      <c r="BS6" s="627">
        <v>19815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74884</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74884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248</v>
      </c>
      <c r="S7" s="624"/>
      <c r="T7" s="624"/>
      <c r="U7" s="624"/>
      <c r="V7" s="624"/>
      <c r="W7" s="624"/>
      <c r="X7" s="624"/>
      <c r="Y7" s="625"/>
      <c r="Z7" s="626">
        <v>0</v>
      </c>
      <c r="AA7" s="626"/>
      <c r="AB7" s="626"/>
      <c r="AC7" s="626"/>
      <c r="AD7" s="627">
        <v>248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303906</v>
      </c>
      <c r="BH7" s="624"/>
      <c r="BI7" s="624"/>
      <c r="BJ7" s="624"/>
      <c r="BK7" s="624"/>
      <c r="BL7" s="624"/>
      <c r="BM7" s="624"/>
      <c r="BN7" s="625"/>
      <c r="BO7" s="626">
        <v>42.3</v>
      </c>
      <c r="BP7" s="626"/>
      <c r="BQ7" s="626"/>
      <c r="BR7" s="626"/>
      <c r="BS7" s="627">
        <v>19815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1785028</v>
      </c>
      <c r="CS7" s="624"/>
      <c r="CT7" s="624"/>
      <c r="CU7" s="624"/>
      <c r="CV7" s="624"/>
      <c r="CW7" s="624"/>
      <c r="CX7" s="624"/>
      <c r="CY7" s="625"/>
      <c r="CZ7" s="626">
        <v>25.3</v>
      </c>
      <c r="DA7" s="626"/>
      <c r="DB7" s="626"/>
      <c r="DC7" s="626"/>
      <c r="DD7" s="632">
        <v>242513</v>
      </c>
      <c r="DE7" s="624"/>
      <c r="DF7" s="624"/>
      <c r="DG7" s="624"/>
      <c r="DH7" s="624"/>
      <c r="DI7" s="624"/>
      <c r="DJ7" s="624"/>
      <c r="DK7" s="624"/>
      <c r="DL7" s="624"/>
      <c r="DM7" s="624"/>
      <c r="DN7" s="624"/>
      <c r="DO7" s="624"/>
      <c r="DP7" s="625"/>
      <c r="DQ7" s="632">
        <v>1142639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2420</v>
      </c>
      <c r="S8" s="624"/>
      <c r="T8" s="624"/>
      <c r="U8" s="624"/>
      <c r="V8" s="624"/>
      <c r="W8" s="624"/>
      <c r="X8" s="624"/>
      <c r="Y8" s="625"/>
      <c r="Z8" s="626">
        <v>0</v>
      </c>
      <c r="AA8" s="626"/>
      <c r="AB8" s="626"/>
      <c r="AC8" s="626"/>
      <c r="AD8" s="627">
        <v>2420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7139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1021291</v>
      </c>
      <c r="CS8" s="624"/>
      <c r="CT8" s="624"/>
      <c r="CU8" s="624"/>
      <c r="CV8" s="624"/>
      <c r="CW8" s="624"/>
      <c r="CX8" s="624"/>
      <c r="CY8" s="625"/>
      <c r="CZ8" s="626">
        <v>14.5</v>
      </c>
      <c r="DA8" s="626"/>
      <c r="DB8" s="626"/>
      <c r="DC8" s="626"/>
      <c r="DD8" s="632">
        <v>18159</v>
      </c>
      <c r="DE8" s="624"/>
      <c r="DF8" s="624"/>
      <c r="DG8" s="624"/>
      <c r="DH8" s="624"/>
      <c r="DI8" s="624"/>
      <c r="DJ8" s="624"/>
      <c r="DK8" s="624"/>
      <c r="DL8" s="624"/>
      <c r="DM8" s="624"/>
      <c r="DN8" s="624"/>
      <c r="DO8" s="624"/>
      <c r="DP8" s="625"/>
      <c r="DQ8" s="632">
        <v>699531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3784</v>
      </c>
      <c r="S9" s="624"/>
      <c r="T9" s="624"/>
      <c r="U9" s="624"/>
      <c r="V9" s="624"/>
      <c r="W9" s="624"/>
      <c r="X9" s="624"/>
      <c r="Y9" s="625"/>
      <c r="Z9" s="626">
        <v>0.1</v>
      </c>
      <c r="AA9" s="626"/>
      <c r="AB9" s="626"/>
      <c r="AC9" s="626"/>
      <c r="AD9" s="627">
        <v>3784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213864</v>
      </c>
      <c r="BH9" s="624"/>
      <c r="BI9" s="624"/>
      <c r="BJ9" s="624"/>
      <c r="BK9" s="624"/>
      <c r="BL9" s="624"/>
      <c r="BM9" s="624"/>
      <c r="BN9" s="625"/>
      <c r="BO9" s="626">
        <v>29.8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789852</v>
      </c>
      <c r="CS9" s="624"/>
      <c r="CT9" s="624"/>
      <c r="CU9" s="624"/>
      <c r="CV9" s="624"/>
      <c r="CW9" s="624"/>
      <c r="CX9" s="624"/>
      <c r="CY9" s="625"/>
      <c r="CZ9" s="626">
        <v>11.2</v>
      </c>
      <c r="DA9" s="626"/>
      <c r="DB9" s="626"/>
      <c r="DC9" s="626"/>
      <c r="DD9" s="632">
        <v>8569</v>
      </c>
      <c r="DE9" s="624"/>
      <c r="DF9" s="624"/>
      <c r="DG9" s="624"/>
      <c r="DH9" s="624"/>
      <c r="DI9" s="624"/>
      <c r="DJ9" s="624"/>
      <c r="DK9" s="624"/>
      <c r="DL9" s="624"/>
      <c r="DM9" s="624"/>
      <c r="DN9" s="624"/>
      <c r="DO9" s="624"/>
      <c r="DP9" s="625"/>
      <c r="DQ9" s="632">
        <v>692329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32347</v>
      </c>
      <c r="BH10" s="624"/>
      <c r="BI10" s="624"/>
      <c r="BJ10" s="624"/>
      <c r="BK10" s="624"/>
      <c r="BL10" s="624"/>
      <c r="BM10" s="624"/>
      <c r="BN10" s="625"/>
      <c r="BO10" s="626">
        <v>4.5</v>
      </c>
      <c r="BP10" s="626"/>
      <c r="BQ10" s="626"/>
      <c r="BR10" s="626"/>
      <c r="BS10" s="627">
        <v>5370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1117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139507</v>
      </c>
      <c r="S11" s="624"/>
      <c r="T11" s="624"/>
      <c r="U11" s="624"/>
      <c r="V11" s="624"/>
      <c r="W11" s="624"/>
      <c r="X11" s="624"/>
      <c r="Y11" s="625"/>
      <c r="Z11" s="628">
        <v>1.9</v>
      </c>
      <c r="AA11" s="629"/>
      <c r="AB11" s="629"/>
      <c r="AC11" s="635"/>
      <c r="AD11" s="632">
        <v>139507</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50556</v>
      </c>
      <c r="BH11" s="624"/>
      <c r="BI11" s="624"/>
      <c r="BJ11" s="624"/>
      <c r="BK11" s="624"/>
      <c r="BL11" s="624"/>
      <c r="BM11" s="624"/>
      <c r="BN11" s="625"/>
      <c r="BO11" s="626">
        <v>7</v>
      </c>
      <c r="BP11" s="626"/>
      <c r="BQ11" s="626"/>
      <c r="BR11" s="626"/>
      <c r="BS11" s="627">
        <v>14445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397098</v>
      </c>
      <c r="CS11" s="624"/>
      <c r="CT11" s="624"/>
      <c r="CU11" s="624"/>
      <c r="CV11" s="624"/>
      <c r="CW11" s="624"/>
      <c r="CX11" s="624"/>
      <c r="CY11" s="625"/>
      <c r="CZ11" s="626">
        <v>5.6</v>
      </c>
      <c r="DA11" s="626"/>
      <c r="DB11" s="626"/>
      <c r="DC11" s="626"/>
      <c r="DD11" s="632">
        <v>213951</v>
      </c>
      <c r="DE11" s="624"/>
      <c r="DF11" s="624"/>
      <c r="DG11" s="624"/>
      <c r="DH11" s="624"/>
      <c r="DI11" s="624"/>
      <c r="DJ11" s="624"/>
      <c r="DK11" s="624"/>
      <c r="DL11" s="624"/>
      <c r="DM11" s="624"/>
      <c r="DN11" s="624"/>
      <c r="DO11" s="624"/>
      <c r="DP11" s="625"/>
      <c r="DQ11" s="632">
        <v>150404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311104</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45583</v>
      </c>
      <c r="CS12" s="624"/>
      <c r="CT12" s="624"/>
      <c r="CU12" s="624"/>
      <c r="CV12" s="624"/>
      <c r="CW12" s="624"/>
      <c r="CX12" s="624"/>
      <c r="CY12" s="625"/>
      <c r="CZ12" s="626">
        <v>0.6</v>
      </c>
      <c r="DA12" s="626"/>
      <c r="DB12" s="626"/>
      <c r="DC12" s="626"/>
      <c r="DD12" s="632">
        <v>2564</v>
      </c>
      <c r="DE12" s="624"/>
      <c r="DF12" s="624"/>
      <c r="DG12" s="624"/>
      <c r="DH12" s="624"/>
      <c r="DI12" s="624"/>
      <c r="DJ12" s="624"/>
      <c r="DK12" s="624"/>
      <c r="DL12" s="624"/>
      <c r="DM12" s="624"/>
      <c r="DN12" s="624"/>
      <c r="DO12" s="624"/>
      <c r="DP12" s="625"/>
      <c r="DQ12" s="632">
        <v>44715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306052</v>
      </c>
      <c r="BH13" s="624"/>
      <c r="BI13" s="624"/>
      <c r="BJ13" s="624"/>
      <c r="BK13" s="624"/>
      <c r="BL13" s="624"/>
      <c r="BM13" s="624"/>
      <c r="BN13" s="625"/>
      <c r="BO13" s="626">
        <v>42.6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1623967</v>
      </c>
      <c r="CS13" s="624"/>
      <c r="CT13" s="624"/>
      <c r="CU13" s="624"/>
      <c r="CV13" s="624"/>
      <c r="CW13" s="624"/>
      <c r="CX13" s="624"/>
      <c r="CY13" s="625"/>
      <c r="CZ13" s="626">
        <v>23</v>
      </c>
      <c r="DA13" s="626"/>
      <c r="DB13" s="626"/>
      <c r="DC13" s="626"/>
      <c r="DD13" s="632">
        <v>1001169</v>
      </c>
      <c r="DE13" s="624"/>
      <c r="DF13" s="624"/>
      <c r="DG13" s="624"/>
      <c r="DH13" s="624"/>
      <c r="DI13" s="624"/>
      <c r="DJ13" s="624"/>
      <c r="DK13" s="624"/>
      <c r="DL13" s="624"/>
      <c r="DM13" s="624"/>
      <c r="DN13" s="624"/>
      <c r="DO13" s="624"/>
      <c r="DP13" s="625"/>
      <c r="DQ13" s="632">
        <v>636887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12540</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247648</v>
      </c>
      <c r="CS14" s="624"/>
      <c r="CT14" s="624"/>
      <c r="CU14" s="624"/>
      <c r="CV14" s="624"/>
      <c r="CW14" s="624"/>
      <c r="CX14" s="624"/>
      <c r="CY14" s="625"/>
      <c r="CZ14" s="626">
        <v>3.5</v>
      </c>
      <c r="DA14" s="626"/>
      <c r="DB14" s="626"/>
      <c r="DC14" s="626"/>
      <c r="DD14" s="632">
        <v>49283</v>
      </c>
      <c r="DE14" s="624"/>
      <c r="DF14" s="624"/>
      <c r="DG14" s="624"/>
      <c r="DH14" s="624"/>
      <c r="DI14" s="624"/>
      <c r="DJ14" s="624"/>
      <c r="DK14" s="624"/>
      <c r="DL14" s="624"/>
      <c r="DM14" s="624"/>
      <c r="DN14" s="624"/>
      <c r="DO14" s="624"/>
      <c r="DP14" s="625"/>
      <c r="DQ14" s="632">
        <v>195012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7201</v>
      </c>
      <c r="S15" s="624"/>
      <c r="T15" s="624"/>
      <c r="U15" s="624"/>
      <c r="V15" s="624"/>
      <c r="W15" s="624"/>
      <c r="X15" s="624"/>
      <c r="Y15" s="625"/>
      <c r="Z15" s="626">
        <v>0.1</v>
      </c>
      <c r="AA15" s="626"/>
      <c r="AB15" s="626"/>
      <c r="AC15" s="626"/>
      <c r="AD15" s="627">
        <v>7201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85331</v>
      </c>
      <c r="BH15" s="624"/>
      <c r="BI15" s="624"/>
      <c r="BJ15" s="624"/>
      <c r="BK15" s="624"/>
      <c r="BL15" s="624"/>
      <c r="BM15" s="624"/>
      <c r="BN15" s="625"/>
      <c r="BO15" s="626">
        <v>11.9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494745</v>
      </c>
      <c r="CS15" s="624"/>
      <c r="CT15" s="624"/>
      <c r="CU15" s="624"/>
      <c r="CV15" s="624"/>
      <c r="CW15" s="624"/>
      <c r="CX15" s="624"/>
      <c r="CY15" s="625"/>
      <c r="CZ15" s="626">
        <v>7</v>
      </c>
      <c r="DA15" s="626"/>
      <c r="DB15" s="626"/>
      <c r="DC15" s="626"/>
      <c r="DD15" s="632">
        <v>47515</v>
      </c>
      <c r="DE15" s="624"/>
      <c r="DF15" s="624"/>
      <c r="DG15" s="624"/>
      <c r="DH15" s="624"/>
      <c r="DI15" s="624"/>
      <c r="DJ15" s="624"/>
      <c r="DK15" s="624"/>
      <c r="DL15" s="624"/>
      <c r="DM15" s="624"/>
      <c r="DN15" s="624"/>
      <c r="DO15" s="624"/>
      <c r="DP15" s="625"/>
      <c r="DQ15" s="632">
        <v>379065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11376</v>
      </c>
      <c r="S16" s="624"/>
      <c r="T16" s="624"/>
      <c r="U16" s="624"/>
      <c r="V16" s="624"/>
      <c r="W16" s="624"/>
      <c r="X16" s="624"/>
      <c r="Y16" s="625"/>
      <c r="Z16" s="626">
        <v>0.2</v>
      </c>
      <c r="AA16" s="626"/>
      <c r="AB16" s="626"/>
      <c r="AC16" s="626"/>
      <c r="AD16" s="627">
        <v>11376</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19410</v>
      </c>
      <c r="S17" s="624"/>
      <c r="T17" s="624"/>
      <c r="U17" s="624"/>
      <c r="V17" s="624"/>
      <c r="W17" s="624"/>
      <c r="X17" s="624"/>
      <c r="Y17" s="625"/>
      <c r="Z17" s="626">
        <v>0.3</v>
      </c>
      <c r="AA17" s="626"/>
      <c r="AB17" s="626"/>
      <c r="AC17" s="626"/>
      <c r="AD17" s="627">
        <v>19410</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537139</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504700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1496</v>
      </c>
      <c r="S18" s="624"/>
      <c r="T18" s="624"/>
      <c r="U18" s="624"/>
      <c r="V18" s="624"/>
      <c r="W18" s="624"/>
      <c r="X18" s="624"/>
      <c r="Y18" s="625"/>
      <c r="Z18" s="626">
        <v>0</v>
      </c>
      <c r="AA18" s="626"/>
      <c r="AB18" s="626"/>
      <c r="AC18" s="626"/>
      <c r="AD18" s="627">
        <v>1496</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31365</v>
      </c>
      <c r="CS18" s="624"/>
      <c r="CT18" s="624"/>
      <c r="CU18" s="624"/>
      <c r="CV18" s="624"/>
      <c r="CW18" s="624"/>
      <c r="CX18" s="624"/>
      <c r="CY18" s="625"/>
      <c r="CZ18" s="626">
        <v>0.4</v>
      </c>
      <c r="DA18" s="626"/>
      <c r="DB18" s="626"/>
      <c r="DC18" s="626"/>
      <c r="DD18" s="632" t="s">
        <v>122</v>
      </c>
      <c r="DE18" s="624"/>
      <c r="DF18" s="624"/>
      <c r="DG18" s="624"/>
      <c r="DH18" s="624"/>
      <c r="DI18" s="624"/>
      <c r="DJ18" s="624"/>
      <c r="DK18" s="624"/>
      <c r="DL18" s="624"/>
      <c r="DM18" s="624"/>
      <c r="DN18" s="624"/>
      <c r="DO18" s="624"/>
      <c r="DP18" s="625"/>
      <c r="DQ18" s="632">
        <v>31365</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17914</v>
      </c>
      <c r="S19" s="624"/>
      <c r="T19" s="624"/>
      <c r="U19" s="624"/>
      <c r="V19" s="624"/>
      <c r="W19" s="624"/>
      <c r="X19" s="624"/>
      <c r="Y19" s="625"/>
      <c r="Z19" s="626">
        <v>0.2</v>
      </c>
      <c r="AA19" s="626"/>
      <c r="AB19" s="626"/>
      <c r="AC19" s="626"/>
      <c r="AD19" s="627">
        <v>17914</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4780</v>
      </c>
      <c r="BH19" s="624"/>
      <c r="BI19" s="624"/>
      <c r="BJ19" s="624"/>
      <c r="BK19" s="624"/>
      <c r="BL19" s="624"/>
      <c r="BM19" s="624"/>
      <c r="BN19" s="625"/>
      <c r="BO19" s="626">
        <v>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4780</v>
      </c>
      <c r="BH20" s="624"/>
      <c r="BI20" s="624"/>
      <c r="BJ20" s="624"/>
      <c r="BK20" s="624"/>
      <c r="BL20" s="624"/>
      <c r="BM20" s="624"/>
      <c r="BN20" s="625"/>
      <c r="BO20" s="626">
        <v>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7049717</v>
      </c>
      <c r="CS20" s="624"/>
      <c r="CT20" s="624"/>
      <c r="CU20" s="624"/>
      <c r="CV20" s="624"/>
      <c r="CW20" s="624"/>
      <c r="CX20" s="624"/>
      <c r="CY20" s="625"/>
      <c r="CZ20" s="626">
        <v>100</v>
      </c>
      <c r="DA20" s="626"/>
      <c r="DB20" s="626"/>
      <c r="DC20" s="626"/>
      <c r="DD20" s="632">
        <v>1583723</v>
      </c>
      <c r="DE20" s="624"/>
      <c r="DF20" s="624"/>
      <c r="DG20" s="624"/>
      <c r="DH20" s="624"/>
      <c r="DI20" s="624"/>
      <c r="DJ20" s="624"/>
      <c r="DK20" s="624"/>
      <c r="DL20" s="624"/>
      <c r="DM20" s="624"/>
      <c r="DN20" s="624"/>
      <c r="DO20" s="624"/>
      <c r="DP20" s="625"/>
      <c r="DQ20" s="632">
        <v>4551648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2604799</v>
      </c>
      <c r="S21" s="624"/>
      <c r="T21" s="624"/>
      <c r="U21" s="624"/>
      <c r="V21" s="624"/>
      <c r="W21" s="624"/>
      <c r="X21" s="624"/>
      <c r="Y21" s="625"/>
      <c r="Z21" s="626">
        <v>36</v>
      </c>
      <c r="AA21" s="626"/>
      <c r="AB21" s="626"/>
      <c r="AC21" s="626"/>
      <c r="AD21" s="627">
        <v>2391863</v>
      </c>
      <c r="AE21" s="627"/>
      <c r="AF21" s="627"/>
      <c r="AG21" s="627"/>
      <c r="AH21" s="627"/>
      <c r="AI21" s="627"/>
      <c r="AJ21" s="627"/>
      <c r="AK21" s="627"/>
      <c r="AL21" s="628">
        <v>70.3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4780</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2391863</v>
      </c>
      <c r="S22" s="624"/>
      <c r="T22" s="624"/>
      <c r="U22" s="624"/>
      <c r="V22" s="624"/>
      <c r="W22" s="624"/>
      <c r="X22" s="624"/>
      <c r="Y22" s="625"/>
      <c r="Z22" s="626">
        <v>33.1</v>
      </c>
      <c r="AA22" s="626"/>
      <c r="AB22" s="626"/>
      <c r="AC22" s="626"/>
      <c r="AD22" s="627">
        <v>2391863</v>
      </c>
      <c r="AE22" s="627"/>
      <c r="AF22" s="627"/>
      <c r="AG22" s="627"/>
      <c r="AH22" s="627"/>
      <c r="AI22" s="627"/>
      <c r="AJ22" s="627"/>
      <c r="AK22" s="627"/>
      <c r="AL22" s="628">
        <v>70.3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212936</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1998446</v>
      </c>
      <c r="CS24" s="613"/>
      <c r="CT24" s="613"/>
      <c r="CU24" s="613"/>
      <c r="CV24" s="613"/>
      <c r="CW24" s="613"/>
      <c r="CX24" s="613"/>
      <c r="CY24" s="614"/>
      <c r="CZ24" s="617">
        <v>28.3</v>
      </c>
      <c r="DA24" s="618"/>
      <c r="DB24" s="618"/>
      <c r="DC24" s="634"/>
      <c r="DD24" s="655">
        <v>1672004</v>
      </c>
      <c r="DE24" s="613"/>
      <c r="DF24" s="613"/>
      <c r="DG24" s="613"/>
      <c r="DH24" s="613"/>
      <c r="DI24" s="613"/>
      <c r="DJ24" s="613"/>
      <c r="DK24" s="614"/>
      <c r="DL24" s="655">
        <v>1580158</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3586827</v>
      </c>
      <c r="S25" s="624"/>
      <c r="T25" s="624"/>
      <c r="U25" s="624"/>
      <c r="V25" s="624"/>
      <c r="W25" s="624"/>
      <c r="X25" s="624"/>
      <c r="Y25" s="625"/>
      <c r="Z25" s="626">
        <v>49.6</v>
      </c>
      <c r="AA25" s="626"/>
      <c r="AB25" s="626"/>
      <c r="AC25" s="626"/>
      <c r="AD25" s="627">
        <v>3373891</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995261</v>
      </c>
      <c r="CS25" s="656"/>
      <c r="CT25" s="656"/>
      <c r="CU25" s="656"/>
      <c r="CV25" s="656"/>
      <c r="CW25" s="656"/>
      <c r="CX25" s="656"/>
      <c r="CY25" s="657"/>
      <c r="CZ25" s="628">
        <v>14.1</v>
      </c>
      <c r="DA25" s="653"/>
      <c r="DB25" s="653"/>
      <c r="DC25" s="658"/>
      <c r="DD25" s="632">
        <v>966677</v>
      </c>
      <c r="DE25" s="656"/>
      <c r="DF25" s="656"/>
      <c r="DG25" s="656"/>
      <c r="DH25" s="656"/>
      <c r="DI25" s="656"/>
      <c r="DJ25" s="656"/>
      <c r="DK25" s="657"/>
      <c r="DL25" s="632">
        <v>950511</v>
      </c>
      <c r="DM25" s="656"/>
      <c r="DN25" s="656"/>
      <c r="DO25" s="656"/>
      <c r="DP25" s="656"/>
      <c r="DQ25" s="656"/>
      <c r="DR25" s="656"/>
      <c r="DS25" s="656"/>
      <c r="DT25" s="656"/>
      <c r="DU25" s="656"/>
      <c r="DV25" s="657"/>
      <c r="DW25" s="628">
        <v>27.9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654</v>
      </c>
      <c r="S26" s="624"/>
      <c r="T26" s="624"/>
      <c r="U26" s="624"/>
      <c r="V26" s="624"/>
      <c r="W26" s="624"/>
      <c r="X26" s="624"/>
      <c r="Y26" s="625"/>
      <c r="Z26" s="626">
        <v>0</v>
      </c>
      <c r="AA26" s="626"/>
      <c r="AB26" s="626"/>
      <c r="AC26" s="626"/>
      <c r="AD26" s="627">
        <v>654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605728</v>
      </c>
      <c r="CS26" s="624"/>
      <c r="CT26" s="624"/>
      <c r="CU26" s="624"/>
      <c r="CV26" s="624"/>
      <c r="CW26" s="624"/>
      <c r="CX26" s="624"/>
      <c r="CY26" s="625"/>
      <c r="CZ26" s="628">
        <v>8.6</v>
      </c>
      <c r="DA26" s="653"/>
      <c r="DB26" s="653"/>
      <c r="DC26" s="658"/>
      <c r="DD26" s="632">
        <v>587183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32062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717661</v>
      </c>
      <c r="BH27" s="624"/>
      <c r="BI27" s="624"/>
      <c r="BJ27" s="624"/>
      <c r="BK27" s="624"/>
      <c r="BL27" s="624"/>
      <c r="BM27" s="624"/>
      <c r="BN27" s="625"/>
      <c r="BO27" s="626">
        <v>100</v>
      </c>
      <c r="BP27" s="626"/>
      <c r="BQ27" s="626"/>
      <c r="BR27" s="626"/>
      <c r="BS27" s="627">
        <v>19815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466046</v>
      </c>
      <c r="CS27" s="656"/>
      <c r="CT27" s="656"/>
      <c r="CU27" s="656"/>
      <c r="CV27" s="656"/>
      <c r="CW27" s="656"/>
      <c r="CX27" s="656"/>
      <c r="CY27" s="657"/>
      <c r="CZ27" s="628">
        <v>6.6</v>
      </c>
      <c r="DA27" s="653"/>
      <c r="DB27" s="653"/>
      <c r="DC27" s="658"/>
      <c r="DD27" s="632">
        <v>200627</v>
      </c>
      <c r="DE27" s="656"/>
      <c r="DF27" s="656"/>
      <c r="DG27" s="656"/>
      <c r="DH27" s="656"/>
      <c r="DI27" s="656"/>
      <c r="DJ27" s="656"/>
      <c r="DK27" s="657"/>
      <c r="DL27" s="632">
        <v>124947</v>
      </c>
      <c r="DM27" s="656"/>
      <c r="DN27" s="656"/>
      <c r="DO27" s="656"/>
      <c r="DP27" s="656"/>
      <c r="DQ27" s="656"/>
      <c r="DR27" s="656"/>
      <c r="DS27" s="656"/>
      <c r="DT27" s="656"/>
      <c r="DU27" s="656"/>
      <c r="DV27" s="657"/>
      <c r="DW27" s="628">
        <v>3.7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88736</v>
      </c>
      <c r="S28" s="624"/>
      <c r="T28" s="624"/>
      <c r="U28" s="624"/>
      <c r="V28" s="624"/>
      <c r="W28" s="624"/>
      <c r="X28" s="624"/>
      <c r="Y28" s="625"/>
      <c r="Z28" s="626">
        <v>1.2</v>
      </c>
      <c r="AA28" s="626"/>
      <c r="AB28" s="626"/>
      <c r="AC28" s="626"/>
      <c r="AD28" s="627">
        <v>3866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537139</v>
      </c>
      <c r="CS28" s="624"/>
      <c r="CT28" s="624"/>
      <c r="CU28" s="624"/>
      <c r="CV28" s="624"/>
      <c r="CW28" s="624"/>
      <c r="CX28" s="624"/>
      <c r="CY28" s="625"/>
      <c r="CZ28" s="628">
        <v>7.6</v>
      </c>
      <c r="DA28" s="653"/>
      <c r="DB28" s="653"/>
      <c r="DC28" s="658"/>
      <c r="DD28" s="632">
        <v>504700</v>
      </c>
      <c r="DE28" s="624"/>
      <c r="DF28" s="624"/>
      <c r="DG28" s="624"/>
      <c r="DH28" s="624"/>
      <c r="DI28" s="624"/>
      <c r="DJ28" s="624"/>
      <c r="DK28" s="625"/>
      <c r="DL28" s="632">
        <v>504700</v>
      </c>
      <c r="DM28" s="624"/>
      <c r="DN28" s="624"/>
      <c r="DO28" s="624"/>
      <c r="DP28" s="624"/>
      <c r="DQ28" s="624"/>
      <c r="DR28" s="624"/>
      <c r="DS28" s="624"/>
      <c r="DT28" s="624"/>
      <c r="DU28" s="624"/>
      <c r="DV28" s="625"/>
      <c r="DW28" s="628">
        <v>14.8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59480</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537139</v>
      </c>
      <c r="CS29" s="656"/>
      <c r="CT29" s="656"/>
      <c r="CU29" s="656"/>
      <c r="CV29" s="656"/>
      <c r="CW29" s="656"/>
      <c r="CX29" s="656"/>
      <c r="CY29" s="657"/>
      <c r="CZ29" s="628">
        <v>7.6</v>
      </c>
      <c r="DA29" s="653"/>
      <c r="DB29" s="653"/>
      <c r="DC29" s="658"/>
      <c r="DD29" s="632">
        <v>504700</v>
      </c>
      <c r="DE29" s="656"/>
      <c r="DF29" s="656"/>
      <c r="DG29" s="656"/>
      <c r="DH29" s="656"/>
      <c r="DI29" s="656"/>
      <c r="DJ29" s="656"/>
      <c r="DK29" s="657"/>
      <c r="DL29" s="632">
        <v>504700</v>
      </c>
      <c r="DM29" s="656"/>
      <c r="DN29" s="656"/>
      <c r="DO29" s="656"/>
      <c r="DP29" s="656"/>
      <c r="DQ29" s="656"/>
      <c r="DR29" s="656"/>
      <c r="DS29" s="656"/>
      <c r="DT29" s="656"/>
      <c r="DU29" s="656"/>
      <c r="DV29" s="657"/>
      <c r="DW29" s="628">
        <v>14.8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486847</v>
      </c>
      <c r="S30" s="624"/>
      <c r="T30" s="624"/>
      <c r="U30" s="624"/>
      <c r="V30" s="624"/>
      <c r="W30" s="624"/>
      <c r="X30" s="624"/>
      <c r="Y30" s="625"/>
      <c r="Z30" s="626">
        <v>6.7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518465</v>
      </c>
      <c r="CS30" s="624"/>
      <c r="CT30" s="624"/>
      <c r="CU30" s="624"/>
      <c r="CV30" s="624"/>
      <c r="CW30" s="624"/>
      <c r="CX30" s="624"/>
      <c r="CY30" s="625"/>
      <c r="CZ30" s="628">
        <v>7.4</v>
      </c>
      <c r="DA30" s="653"/>
      <c r="DB30" s="653"/>
      <c r="DC30" s="658"/>
      <c r="DD30" s="632">
        <v>489402</v>
      </c>
      <c r="DE30" s="624"/>
      <c r="DF30" s="624"/>
      <c r="DG30" s="624"/>
      <c r="DH30" s="624"/>
      <c r="DI30" s="624"/>
      <c r="DJ30" s="624"/>
      <c r="DK30" s="625"/>
      <c r="DL30" s="632">
        <v>489402</v>
      </c>
      <c r="DM30" s="624"/>
      <c r="DN30" s="624"/>
      <c r="DO30" s="624"/>
      <c r="DP30" s="624"/>
      <c r="DQ30" s="624"/>
      <c r="DR30" s="624"/>
      <c r="DS30" s="624"/>
      <c r="DT30" s="624"/>
      <c r="DU30" s="624"/>
      <c r="DV30" s="625"/>
      <c r="DW30" s="628">
        <v>14.4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96.5</v>
      </c>
      <c r="BN31" s="667"/>
      <c r="BO31" s="667"/>
      <c r="BP31" s="667"/>
      <c r="BQ31" s="668"/>
      <c r="BR31" s="670">
        <v>99.3</v>
      </c>
      <c r="BS31" s="667"/>
      <c r="BT31" s="667"/>
      <c r="BU31" s="667"/>
      <c r="BV31" s="667"/>
      <c r="BW31" s="667"/>
      <c r="BX31" s="618">
        <v>96.3</v>
      </c>
      <c r="BY31" s="667"/>
      <c r="BZ31" s="667"/>
      <c r="CA31" s="667"/>
      <c r="CB31" s="668"/>
      <c r="CD31" s="663"/>
      <c r="CE31" s="664"/>
      <c r="CF31" s="620" t="s">
        <v>300</v>
      </c>
      <c r="CG31" s="621"/>
      <c r="CH31" s="621"/>
      <c r="CI31" s="621"/>
      <c r="CJ31" s="621"/>
      <c r="CK31" s="621"/>
      <c r="CL31" s="621"/>
      <c r="CM31" s="621"/>
      <c r="CN31" s="621"/>
      <c r="CO31" s="621"/>
      <c r="CP31" s="621"/>
      <c r="CQ31" s="622"/>
      <c r="CR31" s="623">
        <v>18674</v>
      </c>
      <c r="CS31" s="656"/>
      <c r="CT31" s="656"/>
      <c r="CU31" s="656"/>
      <c r="CV31" s="656"/>
      <c r="CW31" s="656"/>
      <c r="CX31" s="656"/>
      <c r="CY31" s="657"/>
      <c r="CZ31" s="628">
        <v>0.3</v>
      </c>
      <c r="DA31" s="653"/>
      <c r="DB31" s="653"/>
      <c r="DC31" s="658"/>
      <c r="DD31" s="632">
        <v>15298</v>
      </c>
      <c r="DE31" s="656"/>
      <c r="DF31" s="656"/>
      <c r="DG31" s="656"/>
      <c r="DH31" s="656"/>
      <c r="DI31" s="656"/>
      <c r="DJ31" s="656"/>
      <c r="DK31" s="657"/>
      <c r="DL31" s="632">
        <v>15298</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275897</v>
      </c>
      <c r="S32" s="624"/>
      <c r="T32" s="624"/>
      <c r="U32" s="624"/>
      <c r="V32" s="624"/>
      <c r="W32" s="624"/>
      <c r="X32" s="624"/>
      <c r="Y32" s="625"/>
      <c r="Z32" s="626">
        <v>3.8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56"/>
      <c r="BI32" s="656"/>
      <c r="BJ32" s="656"/>
      <c r="BK32" s="656"/>
      <c r="BL32" s="656"/>
      <c r="BM32" s="629">
        <v>97.2</v>
      </c>
      <c r="BN32" s="656"/>
      <c r="BO32" s="656"/>
      <c r="BP32" s="656"/>
      <c r="BQ32" s="669"/>
      <c r="BR32" s="680">
        <v>99.5</v>
      </c>
      <c r="BS32" s="656"/>
      <c r="BT32" s="656"/>
      <c r="BU32" s="656"/>
      <c r="BV32" s="656"/>
      <c r="BW32" s="656"/>
      <c r="BX32" s="629">
        <v>97.3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27646</v>
      </c>
      <c r="S33" s="624"/>
      <c r="T33" s="624"/>
      <c r="U33" s="624"/>
      <c r="V33" s="624"/>
      <c r="W33" s="624"/>
      <c r="X33" s="624"/>
      <c r="Y33" s="625"/>
      <c r="Z33" s="626">
        <v>0.4</v>
      </c>
      <c r="AA33" s="626"/>
      <c r="AB33" s="626"/>
      <c r="AC33" s="626"/>
      <c r="AD33" s="627">
        <v>18243</v>
      </c>
      <c r="AE33" s="627"/>
      <c r="AF33" s="627"/>
      <c r="AG33" s="627"/>
      <c r="AH33" s="627"/>
      <c r="AI33" s="627"/>
      <c r="AJ33" s="627"/>
      <c r="AK33" s="627"/>
      <c r="AL33" s="628">
        <v>0.5</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94.6</v>
      </c>
      <c r="BN33" s="682"/>
      <c r="BO33" s="682"/>
      <c r="BP33" s="682"/>
      <c r="BQ33" s="684"/>
      <c r="BR33" s="681">
        <v>98.8</v>
      </c>
      <c r="BS33" s="682"/>
      <c r="BT33" s="682"/>
      <c r="BU33" s="682"/>
      <c r="BV33" s="682"/>
      <c r="BW33" s="682"/>
      <c r="BX33" s="683">
        <v>94.1</v>
      </c>
      <c r="BY33" s="682"/>
      <c r="BZ33" s="682"/>
      <c r="CA33" s="682"/>
      <c r="CB33" s="684"/>
      <c r="CD33" s="620" t="s">
        <v>307</v>
      </c>
      <c r="CE33" s="621"/>
      <c r="CF33" s="621"/>
      <c r="CG33" s="621"/>
      <c r="CH33" s="621"/>
      <c r="CI33" s="621"/>
      <c r="CJ33" s="621"/>
      <c r="CK33" s="621"/>
      <c r="CL33" s="621"/>
      <c r="CM33" s="621"/>
      <c r="CN33" s="621"/>
      <c r="CO33" s="621"/>
      <c r="CP33" s="621"/>
      <c r="CQ33" s="622"/>
      <c r="CR33" s="623">
        <v>3467548</v>
      </c>
      <c r="CS33" s="656"/>
      <c r="CT33" s="656"/>
      <c r="CU33" s="656"/>
      <c r="CV33" s="656"/>
      <c r="CW33" s="656"/>
      <c r="CX33" s="656"/>
      <c r="CY33" s="657"/>
      <c r="CZ33" s="628">
        <v>49.2</v>
      </c>
      <c r="DA33" s="653"/>
      <c r="DB33" s="653"/>
      <c r="DC33" s="658"/>
      <c r="DD33" s="632">
        <v>2695359</v>
      </c>
      <c r="DE33" s="656"/>
      <c r="DF33" s="656"/>
      <c r="DG33" s="656"/>
      <c r="DH33" s="656"/>
      <c r="DI33" s="656"/>
      <c r="DJ33" s="656"/>
      <c r="DK33" s="657"/>
      <c r="DL33" s="632">
        <v>1356111</v>
      </c>
      <c r="DM33" s="656"/>
      <c r="DN33" s="656"/>
      <c r="DO33" s="656"/>
      <c r="DP33" s="656"/>
      <c r="DQ33" s="656"/>
      <c r="DR33" s="656"/>
      <c r="DS33" s="656"/>
      <c r="DT33" s="656"/>
      <c r="DU33" s="656"/>
      <c r="DV33" s="657"/>
      <c r="DW33" s="628">
        <v>39.799999999999997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346769</v>
      </c>
      <c r="S34" s="624"/>
      <c r="T34" s="624"/>
      <c r="U34" s="624"/>
      <c r="V34" s="624"/>
      <c r="W34" s="624"/>
      <c r="X34" s="624"/>
      <c r="Y34" s="625"/>
      <c r="Z34" s="626">
        <v>4.8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1057218</v>
      </c>
      <c r="CS34" s="624"/>
      <c r="CT34" s="624"/>
      <c r="CU34" s="624"/>
      <c r="CV34" s="624"/>
      <c r="CW34" s="624"/>
      <c r="CX34" s="624"/>
      <c r="CY34" s="625"/>
      <c r="CZ34" s="628">
        <v>15</v>
      </c>
      <c r="DA34" s="653"/>
      <c r="DB34" s="653"/>
      <c r="DC34" s="658"/>
      <c r="DD34" s="632">
        <v>790524</v>
      </c>
      <c r="DE34" s="624"/>
      <c r="DF34" s="624"/>
      <c r="DG34" s="624"/>
      <c r="DH34" s="624"/>
      <c r="DI34" s="624"/>
      <c r="DJ34" s="624"/>
      <c r="DK34" s="625"/>
      <c r="DL34" s="632">
        <v>615140</v>
      </c>
      <c r="DM34" s="624"/>
      <c r="DN34" s="624"/>
      <c r="DO34" s="624"/>
      <c r="DP34" s="624"/>
      <c r="DQ34" s="624"/>
      <c r="DR34" s="624"/>
      <c r="DS34" s="624"/>
      <c r="DT34" s="624"/>
      <c r="DU34" s="624"/>
      <c r="DV34" s="625"/>
      <c r="DW34" s="628">
        <v>18.100000000000001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812669</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275929</v>
      </c>
      <c r="CS35" s="656"/>
      <c r="CT35" s="656"/>
      <c r="CU35" s="656"/>
      <c r="CV35" s="656"/>
      <c r="CW35" s="656"/>
      <c r="CX35" s="656"/>
      <c r="CY35" s="657"/>
      <c r="CZ35" s="628">
        <v>3.9</v>
      </c>
      <c r="DA35" s="653"/>
      <c r="DB35" s="653"/>
      <c r="DC35" s="658"/>
      <c r="DD35" s="632">
        <v>248866</v>
      </c>
      <c r="DE35" s="656"/>
      <c r="DF35" s="656"/>
      <c r="DG35" s="656"/>
      <c r="DH35" s="656"/>
      <c r="DI35" s="656"/>
      <c r="DJ35" s="656"/>
      <c r="DK35" s="657"/>
      <c r="DL35" s="632">
        <v>248866</v>
      </c>
      <c r="DM35" s="656"/>
      <c r="DN35" s="656"/>
      <c r="DO35" s="656"/>
      <c r="DP35" s="656"/>
      <c r="DQ35" s="656"/>
      <c r="DR35" s="656"/>
      <c r="DS35" s="656"/>
      <c r="DT35" s="656"/>
      <c r="DU35" s="656"/>
      <c r="DV35" s="657"/>
      <c r="DW35" s="628">
        <v>7.3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272544</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1019745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42195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864780</v>
      </c>
      <c r="CS36" s="624"/>
      <c r="CT36" s="624"/>
      <c r="CU36" s="624"/>
      <c r="CV36" s="624"/>
      <c r="CW36" s="624"/>
      <c r="CX36" s="624"/>
      <c r="CY36" s="625"/>
      <c r="CZ36" s="628">
        <v>12.3</v>
      </c>
      <c r="DA36" s="653"/>
      <c r="DB36" s="653"/>
      <c r="DC36" s="658"/>
      <c r="DD36" s="632">
        <v>806416</v>
      </c>
      <c r="DE36" s="624"/>
      <c r="DF36" s="624"/>
      <c r="DG36" s="624"/>
      <c r="DH36" s="624"/>
      <c r="DI36" s="624"/>
      <c r="DJ36" s="624"/>
      <c r="DK36" s="625"/>
      <c r="DL36" s="632">
        <v>258833</v>
      </c>
      <c r="DM36" s="624"/>
      <c r="DN36" s="624"/>
      <c r="DO36" s="624"/>
      <c r="DP36" s="624"/>
      <c r="DQ36" s="624"/>
      <c r="DR36" s="624"/>
      <c r="DS36" s="624"/>
      <c r="DT36" s="624"/>
      <c r="DU36" s="624"/>
      <c r="DV36" s="625"/>
      <c r="DW36" s="628">
        <v>7.6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474198</v>
      </c>
      <c r="S37" s="624"/>
      <c r="T37" s="624"/>
      <c r="U37" s="624"/>
      <c r="V37" s="624"/>
      <c r="W37" s="624"/>
      <c r="X37" s="624"/>
      <c r="Y37" s="625"/>
      <c r="Z37" s="626">
        <v>6.6</v>
      </c>
      <c r="AA37" s="626"/>
      <c r="AB37" s="626"/>
      <c r="AC37" s="626"/>
      <c r="AD37" s="627">
        <v>3552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441000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31512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91071</v>
      </c>
      <c r="CS37" s="656"/>
      <c r="CT37" s="656"/>
      <c r="CU37" s="656"/>
      <c r="CV37" s="656"/>
      <c r="CW37" s="656"/>
      <c r="CX37" s="656"/>
      <c r="CY37" s="657"/>
      <c r="CZ37" s="628">
        <v>1.3</v>
      </c>
      <c r="DA37" s="653"/>
      <c r="DB37" s="653"/>
      <c r="DC37" s="658"/>
      <c r="DD37" s="632">
        <v>90963</v>
      </c>
      <c r="DE37" s="656"/>
      <c r="DF37" s="656"/>
      <c r="DG37" s="656"/>
      <c r="DH37" s="656"/>
      <c r="DI37" s="656"/>
      <c r="DJ37" s="656"/>
      <c r="DK37" s="657"/>
      <c r="DL37" s="632">
        <v>84518</v>
      </c>
      <c r="DM37" s="656"/>
      <c r="DN37" s="656"/>
      <c r="DO37" s="656"/>
      <c r="DP37" s="656"/>
      <c r="DQ37" s="656"/>
      <c r="DR37" s="656"/>
      <c r="DS37" s="656"/>
      <c r="DT37" s="656"/>
      <c r="DU37" s="656"/>
      <c r="DV37" s="657"/>
      <c r="DW37" s="628">
        <v>2.5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762044</v>
      </c>
      <c r="S38" s="624"/>
      <c r="T38" s="624"/>
      <c r="U38" s="624"/>
      <c r="V38" s="624"/>
      <c r="W38" s="624"/>
      <c r="X38" s="624"/>
      <c r="Y38" s="625"/>
      <c r="Z38" s="626">
        <v>10.5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190000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707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361296</v>
      </c>
      <c r="CS38" s="624"/>
      <c r="CT38" s="624"/>
      <c r="CU38" s="624"/>
      <c r="CV38" s="624"/>
      <c r="CW38" s="624"/>
      <c r="CX38" s="624"/>
      <c r="CY38" s="625"/>
      <c r="CZ38" s="628">
        <v>5.0999999999999996</v>
      </c>
      <c r="DA38" s="653"/>
      <c r="DB38" s="653"/>
      <c r="DC38" s="658"/>
      <c r="DD38" s="632">
        <v>299916</v>
      </c>
      <c r="DE38" s="624"/>
      <c r="DF38" s="624"/>
      <c r="DG38" s="624"/>
      <c r="DH38" s="624"/>
      <c r="DI38" s="624"/>
      <c r="DJ38" s="624"/>
      <c r="DK38" s="625"/>
      <c r="DL38" s="632">
        <v>233272</v>
      </c>
      <c r="DM38" s="624"/>
      <c r="DN38" s="624"/>
      <c r="DO38" s="624"/>
      <c r="DP38" s="624"/>
      <c r="DQ38" s="624"/>
      <c r="DR38" s="624"/>
      <c r="DS38" s="624"/>
      <c r="DT38" s="624"/>
      <c r="DU38" s="624"/>
      <c r="DV38" s="625"/>
      <c r="DW38" s="628">
        <v>6.8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27174</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1062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771617</v>
      </c>
      <c r="CS39" s="656"/>
      <c r="CT39" s="656"/>
      <c r="CU39" s="656"/>
      <c r="CV39" s="656"/>
      <c r="CW39" s="656"/>
      <c r="CX39" s="656"/>
      <c r="CY39" s="657"/>
      <c r="CZ39" s="628">
        <v>10.9</v>
      </c>
      <c r="DA39" s="653"/>
      <c r="DB39" s="653"/>
      <c r="DC39" s="658"/>
      <c r="DD39" s="632">
        <v>413929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6444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275</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134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136708</v>
      </c>
      <c r="CS40" s="624"/>
      <c r="CT40" s="624"/>
      <c r="CU40" s="624"/>
      <c r="CV40" s="624"/>
      <c r="CW40" s="624"/>
      <c r="CX40" s="624"/>
      <c r="CY40" s="625"/>
      <c r="CZ40" s="628">
        <v>1.9</v>
      </c>
      <c r="DA40" s="653"/>
      <c r="DB40" s="653"/>
      <c r="DC40" s="658"/>
      <c r="DD40" s="632">
        <v>135708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7226373</v>
      </c>
      <c r="S41" s="696"/>
      <c r="T41" s="696"/>
      <c r="U41" s="696"/>
      <c r="V41" s="696"/>
      <c r="W41" s="696"/>
      <c r="X41" s="696"/>
      <c r="Y41" s="700"/>
      <c r="Z41" s="701">
        <v>100</v>
      </c>
      <c r="AA41" s="701"/>
      <c r="AB41" s="701"/>
      <c r="AC41" s="701"/>
      <c r="AD41" s="702">
        <v>3400206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76532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284764</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396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1583723</v>
      </c>
      <c r="CS42" s="656"/>
      <c r="CT42" s="656"/>
      <c r="CU42" s="656"/>
      <c r="CV42" s="656"/>
      <c r="CW42" s="656"/>
      <c r="CX42" s="656"/>
      <c r="CY42" s="657"/>
      <c r="CZ42" s="628">
        <v>22.5</v>
      </c>
      <c r="DA42" s="653"/>
      <c r="DB42" s="653"/>
      <c r="DC42" s="658"/>
      <c r="DD42" s="632">
        <v>184285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12122</v>
      </c>
      <c r="CS43" s="656"/>
      <c r="CT43" s="656"/>
      <c r="CU43" s="656"/>
      <c r="CV43" s="656"/>
      <c r="CW43" s="656"/>
      <c r="CX43" s="656"/>
      <c r="CY43" s="657"/>
      <c r="CZ43" s="628">
        <v>0.2</v>
      </c>
      <c r="DA43" s="653"/>
      <c r="DB43" s="653"/>
      <c r="DC43" s="658"/>
      <c r="DD43" s="632">
        <v>12122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1583723</v>
      </c>
      <c r="CS44" s="624"/>
      <c r="CT44" s="624"/>
      <c r="CU44" s="624"/>
      <c r="CV44" s="624"/>
      <c r="CW44" s="624"/>
      <c r="CX44" s="624"/>
      <c r="CY44" s="625"/>
      <c r="CZ44" s="628">
        <v>22.5</v>
      </c>
      <c r="DA44" s="629"/>
      <c r="DB44" s="629"/>
      <c r="DC44" s="635"/>
      <c r="DD44" s="632">
        <v>184285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580478</v>
      </c>
      <c r="CS45" s="656"/>
      <c r="CT45" s="656"/>
      <c r="CU45" s="656"/>
      <c r="CV45" s="656"/>
      <c r="CW45" s="656"/>
      <c r="CX45" s="656"/>
      <c r="CY45" s="657"/>
      <c r="CZ45" s="628">
        <v>8.1999999999999993</v>
      </c>
      <c r="DA45" s="653"/>
      <c r="DB45" s="653"/>
      <c r="DC45" s="658"/>
      <c r="DD45" s="632">
        <v>46116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775537</v>
      </c>
      <c r="CS46" s="624"/>
      <c r="CT46" s="624"/>
      <c r="CU46" s="624"/>
      <c r="CV46" s="624"/>
      <c r="CW46" s="624"/>
      <c r="CX46" s="624"/>
      <c r="CY46" s="625"/>
      <c r="CZ46" s="628">
        <v>11</v>
      </c>
      <c r="DA46" s="629"/>
      <c r="DB46" s="629"/>
      <c r="DC46" s="635"/>
      <c r="DD46" s="632">
        <v>131945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7049717</v>
      </c>
      <c r="CS49" s="682"/>
      <c r="CT49" s="682"/>
      <c r="CU49" s="682"/>
      <c r="CV49" s="682"/>
      <c r="CW49" s="682"/>
      <c r="CX49" s="682"/>
      <c r="CY49" s="711"/>
      <c r="CZ49" s="703">
        <v>100</v>
      </c>
      <c r="DA49" s="712"/>
      <c r="DB49" s="712"/>
      <c r="DC49" s="713"/>
      <c r="DD49" s="714">
        <v>4551648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gLXWtM4PQCyAb4BWwXtyMCM07o2G5ZeNbVnILgBfi+QLI+RGO7rFG7HxluJt2SPVOIwmhRSQsX8D/EVP6GUFw==" saltValue="mlwsOtKYWB1ZJrqPmvxg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7226</v>
      </c>
      <c r="R7" s="753"/>
      <c r="S7" s="753"/>
      <c r="T7" s="753"/>
      <c r="U7" s="753"/>
      <c r="V7" s="753">
        <v>7050</v>
      </c>
      <c r="W7" s="753"/>
      <c r="X7" s="753"/>
      <c r="Y7" s="753"/>
      <c r="Z7" s="753"/>
      <c r="AA7" s="753">
        <v>177</v>
      </c>
      <c r="AB7" s="753"/>
      <c r="AC7" s="753"/>
      <c r="AD7" s="753"/>
      <c r="AE7" s="754"/>
      <c r="AF7" s="755">
        <v>111</v>
      </c>
      <c r="AG7" s="756"/>
      <c r="AH7" s="756"/>
      <c r="AI7" s="756"/>
      <c r="AJ7" s="757"/>
      <c r="AK7" s="758">
        <v>813</v>
      </c>
      <c r="AL7" s="759"/>
      <c r="AM7" s="759"/>
      <c r="AN7" s="759"/>
      <c r="AO7" s="759"/>
      <c r="AP7" s="759">
        <v>4994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7226</v>
      </c>
      <c r="R23" s="793"/>
      <c r="S23" s="793"/>
      <c r="T23" s="793"/>
      <c r="U23" s="793"/>
      <c r="V23" s="793">
        <v>7050</v>
      </c>
      <c r="W23" s="793"/>
      <c r="X23" s="793"/>
      <c r="Y23" s="793"/>
      <c r="Z23" s="793"/>
      <c r="AA23" s="793">
        <v>177</v>
      </c>
      <c r="AB23" s="793"/>
      <c r="AC23" s="793"/>
      <c r="AD23" s="793"/>
      <c r="AE23" s="794"/>
      <c r="AF23" s="795">
        <v>111</v>
      </c>
      <c r="AG23" s="793"/>
      <c r="AH23" s="793"/>
      <c r="AI23" s="793"/>
      <c r="AJ23" s="796"/>
      <c r="AK23" s="797"/>
      <c r="AL23" s="798"/>
      <c r="AM23" s="798"/>
      <c r="AN23" s="798"/>
      <c r="AO23" s="798"/>
      <c r="AP23" s="793">
        <v>4994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694</v>
      </c>
      <c r="R28" s="823"/>
      <c r="S28" s="823"/>
      <c r="T28" s="823"/>
      <c r="U28" s="823"/>
      <c r="V28" s="823">
        <v>652</v>
      </c>
      <c r="W28" s="823"/>
      <c r="X28" s="823"/>
      <c r="Y28" s="823"/>
      <c r="Z28" s="823"/>
      <c r="AA28" s="823">
        <v>42</v>
      </c>
      <c r="AB28" s="823"/>
      <c r="AC28" s="823"/>
      <c r="AD28" s="823"/>
      <c r="AE28" s="824"/>
      <c r="AF28" s="825">
        <v>42</v>
      </c>
      <c r="AG28" s="823"/>
      <c r="AH28" s="823"/>
      <c r="AI28" s="823"/>
      <c r="AJ28" s="826"/>
      <c r="AK28" s="827">
        <v>77</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901</v>
      </c>
      <c r="R29" s="784"/>
      <c r="S29" s="784"/>
      <c r="T29" s="784"/>
      <c r="U29" s="784"/>
      <c r="V29" s="784">
        <v>802</v>
      </c>
      <c r="W29" s="784"/>
      <c r="X29" s="784"/>
      <c r="Y29" s="784"/>
      <c r="Z29" s="784"/>
      <c r="AA29" s="784">
        <v>99</v>
      </c>
      <c r="AB29" s="784"/>
      <c r="AC29" s="784"/>
      <c r="AD29" s="784"/>
      <c r="AE29" s="785"/>
      <c r="AF29" s="786">
        <v>99</v>
      </c>
      <c r="AG29" s="787"/>
      <c r="AH29" s="787"/>
      <c r="AI29" s="787"/>
      <c r="AJ29" s="788"/>
      <c r="AK29" s="834">
        <v>176</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109</v>
      </c>
      <c r="R30" s="784"/>
      <c r="S30" s="784"/>
      <c r="T30" s="784"/>
      <c r="U30" s="784"/>
      <c r="V30" s="784">
        <v>107</v>
      </c>
      <c r="W30" s="784"/>
      <c r="X30" s="784"/>
      <c r="Y30" s="784"/>
      <c r="Z30" s="784"/>
      <c r="AA30" s="784">
        <v>2</v>
      </c>
      <c r="AB30" s="784"/>
      <c r="AC30" s="784"/>
      <c r="AD30" s="784"/>
      <c r="AE30" s="785"/>
      <c r="AF30" s="786">
        <v>2</v>
      </c>
      <c r="AG30" s="787"/>
      <c r="AH30" s="787"/>
      <c r="AI30" s="787"/>
      <c r="AJ30" s="788"/>
      <c r="AK30" s="834">
        <v>33</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205</v>
      </c>
      <c r="R31" s="784"/>
      <c r="S31" s="784"/>
      <c r="T31" s="784"/>
      <c r="U31" s="784"/>
      <c r="V31" s="784">
        <v>168</v>
      </c>
      <c r="W31" s="784"/>
      <c r="X31" s="784"/>
      <c r="Y31" s="784"/>
      <c r="Z31" s="784"/>
      <c r="AA31" s="784">
        <v>37</v>
      </c>
      <c r="AB31" s="784"/>
      <c r="AC31" s="784"/>
      <c r="AD31" s="784"/>
      <c r="AE31" s="785"/>
      <c r="AF31" s="786">
        <v>123</v>
      </c>
      <c r="AG31" s="787"/>
      <c r="AH31" s="787"/>
      <c r="AI31" s="787"/>
      <c r="AJ31" s="788"/>
      <c r="AK31" s="834">
        <v>0</v>
      </c>
      <c r="AL31" s="830"/>
      <c r="AM31" s="830"/>
      <c r="AN31" s="830"/>
      <c r="AO31" s="830"/>
      <c r="AP31" s="830">
        <v>143</v>
      </c>
      <c r="AQ31" s="830"/>
      <c r="AR31" s="830"/>
      <c r="AS31" s="830"/>
      <c r="AT31" s="830"/>
      <c r="AU31" s="830">
        <v>4</v>
      </c>
      <c r="AV31" s="830"/>
      <c r="AW31" s="830"/>
      <c r="AX31" s="830"/>
      <c r="AY31" s="830"/>
      <c r="AZ31" s="831" t="s">
        <v>551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110</v>
      </c>
      <c r="R32" s="784"/>
      <c r="S32" s="784"/>
      <c r="T32" s="784"/>
      <c r="U32" s="784"/>
      <c r="V32" s="784">
        <v>121</v>
      </c>
      <c r="W32" s="784"/>
      <c r="X32" s="784"/>
      <c r="Y32" s="784"/>
      <c r="Z32" s="784"/>
      <c r="AA32" s="784">
        <v>-11</v>
      </c>
      <c r="AB32" s="784"/>
      <c r="AC32" s="784"/>
      <c r="AD32" s="784"/>
      <c r="AE32" s="785"/>
      <c r="AF32" s="786">
        <v>53</v>
      </c>
      <c r="AG32" s="787"/>
      <c r="AH32" s="787"/>
      <c r="AI32" s="787"/>
      <c r="AJ32" s="788"/>
      <c r="AK32" s="834">
        <v>27</v>
      </c>
      <c r="AL32" s="830"/>
      <c r="AM32" s="830"/>
      <c r="AN32" s="830"/>
      <c r="AO32" s="830"/>
      <c r="AP32" s="830">
        <v>512</v>
      </c>
      <c r="AQ32" s="830"/>
      <c r="AR32" s="830"/>
      <c r="AS32" s="830"/>
      <c r="AT32" s="830"/>
      <c r="AU32" s="830">
        <v>138</v>
      </c>
      <c r="AV32" s="830"/>
      <c r="AW32" s="830"/>
      <c r="AX32" s="830"/>
      <c r="AY32" s="830"/>
      <c r="AZ32" s="831" t="s">
        <v>551</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297</v>
      </c>
      <c r="R33" s="784"/>
      <c r="S33" s="784"/>
      <c r="T33" s="784"/>
      <c r="U33" s="784"/>
      <c r="V33" s="784">
        <v>354</v>
      </c>
      <c r="W33" s="784"/>
      <c r="X33" s="784"/>
      <c r="Y33" s="784"/>
      <c r="Z33" s="784"/>
      <c r="AA33" s="784">
        <v>-57</v>
      </c>
      <c r="AB33" s="784"/>
      <c r="AC33" s="784"/>
      <c r="AD33" s="784"/>
      <c r="AE33" s="785"/>
      <c r="AF33" s="786">
        <v>101</v>
      </c>
      <c r="AG33" s="787"/>
      <c r="AH33" s="787"/>
      <c r="AI33" s="787"/>
      <c r="AJ33" s="788"/>
      <c r="AK33" s="834">
        <v>190</v>
      </c>
      <c r="AL33" s="830"/>
      <c r="AM33" s="830"/>
      <c r="AN33" s="830"/>
      <c r="AO33" s="830"/>
      <c r="AP33" s="830">
        <v>536</v>
      </c>
      <c r="AQ33" s="830"/>
      <c r="AR33" s="830"/>
      <c r="AS33" s="830"/>
      <c r="AT33" s="830"/>
      <c r="AU33" s="830">
        <v>536</v>
      </c>
      <c r="AV33" s="830"/>
      <c r="AW33" s="830"/>
      <c r="AX33" s="830"/>
      <c r="AY33" s="830"/>
      <c r="AZ33" s="831" t="s">
        <v>551</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699</v>
      </c>
      <c r="R34" s="784"/>
      <c r="S34" s="784"/>
      <c r="T34" s="784"/>
      <c r="U34" s="784"/>
      <c r="V34" s="784">
        <v>698</v>
      </c>
      <c r="W34" s="784"/>
      <c r="X34" s="784"/>
      <c r="Y34" s="784"/>
      <c r="Z34" s="784"/>
      <c r="AA34" s="784">
        <v>1</v>
      </c>
      <c r="AB34" s="784"/>
      <c r="AC34" s="784"/>
      <c r="AD34" s="784"/>
      <c r="AE34" s="785"/>
      <c r="AF34" s="786">
        <v>45</v>
      </c>
      <c r="AG34" s="787"/>
      <c r="AH34" s="787"/>
      <c r="AI34" s="787"/>
      <c r="AJ34" s="788"/>
      <c r="AK34" s="834">
        <v>441</v>
      </c>
      <c r="AL34" s="830"/>
      <c r="AM34" s="830"/>
      <c r="AN34" s="830"/>
      <c r="AO34" s="830"/>
      <c r="AP34" s="830">
        <v>28</v>
      </c>
      <c r="AQ34" s="830"/>
      <c r="AR34" s="830"/>
      <c r="AS34" s="830"/>
      <c r="AT34" s="830"/>
      <c r="AU34" s="830">
        <v>23</v>
      </c>
      <c r="AV34" s="830"/>
      <c r="AW34" s="830"/>
      <c r="AX34" s="830"/>
      <c r="AY34" s="830"/>
      <c r="AZ34" s="831" t="s">
        <v>551</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465</v>
      </c>
      <c r="AG63" s="844"/>
      <c r="AH63" s="844"/>
      <c r="AI63" s="844"/>
      <c r="AJ63" s="845"/>
      <c r="AK63" s="846"/>
      <c r="AL63" s="841"/>
      <c r="AM63" s="841"/>
      <c r="AN63" s="841"/>
      <c r="AO63" s="841"/>
      <c r="AP63" s="844">
        <v>1219</v>
      </c>
      <c r="AQ63" s="844"/>
      <c r="AR63" s="844"/>
      <c r="AS63" s="844"/>
      <c r="AT63" s="844"/>
      <c r="AU63" s="844">
        <v>701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1501</v>
      </c>
      <c r="R68" s="866"/>
      <c r="S68" s="866"/>
      <c r="T68" s="866"/>
      <c r="U68" s="866"/>
      <c r="V68" s="866">
        <v>1432</v>
      </c>
      <c r="W68" s="866"/>
      <c r="X68" s="866"/>
      <c r="Y68" s="866"/>
      <c r="Z68" s="866"/>
      <c r="AA68" s="866">
        <v>70</v>
      </c>
      <c r="AB68" s="866"/>
      <c r="AC68" s="866"/>
      <c r="AD68" s="866"/>
      <c r="AE68" s="866"/>
      <c r="AF68" s="866">
        <v>70</v>
      </c>
      <c r="AG68" s="866"/>
      <c r="AH68" s="866"/>
      <c r="AI68" s="866"/>
      <c r="AJ68" s="866"/>
      <c r="AK68" s="866" t="s">
        <v>551</v>
      </c>
      <c r="AL68" s="866"/>
      <c r="AM68" s="866"/>
      <c r="AN68" s="866"/>
      <c r="AO68" s="866"/>
      <c r="AP68" s="866">
        <v>2057</v>
      </c>
      <c r="AQ68" s="866"/>
      <c r="AR68" s="866"/>
      <c r="AS68" s="866"/>
      <c r="AT68" s="866"/>
      <c r="AU68" s="866">
        <v>141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44</v>
      </c>
      <c r="R69" s="830"/>
      <c r="S69" s="830"/>
      <c r="T69" s="830"/>
      <c r="U69" s="830"/>
      <c r="V69" s="830">
        <v>40</v>
      </c>
      <c r="W69" s="830"/>
      <c r="X69" s="830"/>
      <c r="Y69" s="830"/>
      <c r="Z69" s="830"/>
      <c r="AA69" s="830">
        <v>4</v>
      </c>
      <c r="AB69" s="830"/>
      <c r="AC69" s="830"/>
      <c r="AD69" s="830"/>
      <c r="AE69" s="830"/>
      <c r="AF69" s="830">
        <v>4</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74</v>
      </c>
      <c r="AG88" s="844"/>
      <c r="AH88" s="844"/>
      <c r="AI88" s="844"/>
      <c r="AJ88" s="844"/>
      <c r="AK88" s="841"/>
      <c r="AL88" s="841"/>
      <c r="AM88" s="841"/>
      <c r="AN88" s="841"/>
      <c r="AO88" s="841"/>
      <c r="AP88" s="844">
        <v>2057</v>
      </c>
      <c r="AQ88" s="844"/>
      <c r="AR88" s="844"/>
      <c r="AS88" s="844"/>
      <c r="AT88" s="844"/>
      <c r="AU88" s="844">
        <v>141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566419</v>
      </c>
      <c r="AB110" s="900"/>
      <c r="AC110" s="900"/>
      <c r="AD110" s="900"/>
      <c r="AE110" s="901"/>
      <c r="AF110" s="902">
        <v>556339</v>
      </c>
      <c r="AG110" s="900"/>
      <c r="AH110" s="900"/>
      <c r="AI110" s="900"/>
      <c r="AJ110" s="901"/>
      <c r="AK110" s="902">
        <v>537139</v>
      </c>
      <c r="AL110" s="900"/>
      <c r="AM110" s="900"/>
      <c r="AN110" s="900"/>
      <c r="AO110" s="901"/>
      <c r="AP110" s="903">
        <v>18.100000000000001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4830424</v>
      </c>
      <c r="BR110" s="931"/>
      <c r="BS110" s="931"/>
      <c r="BT110" s="931"/>
      <c r="BU110" s="931"/>
      <c r="BV110" s="931">
        <v>4750116</v>
      </c>
      <c r="BW110" s="931"/>
      <c r="BX110" s="931"/>
      <c r="BY110" s="931"/>
      <c r="BZ110" s="931"/>
      <c r="CA110" s="931">
        <v>4993695</v>
      </c>
      <c r="CB110" s="931"/>
      <c r="CC110" s="931"/>
      <c r="CD110" s="931"/>
      <c r="CE110" s="931"/>
      <c r="CF110" s="944">
        <v>168.6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89468</v>
      </c>
      <c r="BW111" s="926"/>
      <c r="BX111" s="926"/>
      <c r="BY111" s="926"/>
      <c r="BZ111" s="926"/>
      <c r="CA111" s="926">
        <v>79961</v>
      </c>
      <c r="CB111" s="926"/>
      <c r="CC111" s="926"/>
      <c r="CD111" s="926"/>
      <c r="CE111" s="926"/>
      <c r="CF111" s="920">
        <v>2.7</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727975</v>
      </c>
      <c r="BR112" s="926"/>
      <c r="BS112" s="926"/>
      <c r="BT112" s="926"/>
      <c r="BU112" s="926"/>
      <c r="BV112" s="926">
        <v>607233</v>
      </c>
      <c r="BW112" s="926"/>
      <c r="BX112" s="926"/>
      <c r="BY112" s="926"/>
      <c r="BZ112" s="926"/>
      <c r="CA112" s="926">
        <v>701244</v>
      </c>
      <c r="CB112" s="926"/>
      <c r="CC112" s="926"/>
      <c r="CD112" s="926"/>
      <c r="CE112" s="926"/>
      <c r="CF112" s="920">
        <v>23.7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132002</v>
      </c>
      <c r="AB113" s="938"/>
      <c r="AC113" s="938"/>
      <c r="AD113" s="938"/>
      <c r="AE113" s="939"/>
      <c r="AF113" s="940">
        <v>98098</v>
      </c>
      <c r="AG113" s="938"/>
      <c r="AH113" s="938"/>
      <c r="AI113" s="938"/>
      <c r="AJ113" s="939"/>
      <c r="AK113" s="940">
        <v>79743</v>
      </c>
      <c r="AL113" s="938"/>
      <c r="AM113" s="938"/>
      <c r="AN113" s="938"/>
      <c r="AO113" s="939"/>
      <c r="AP113" s="941">
        <v>2.7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172203</v>
      </c>
      <c r="BR113" s="926"/>
      <c r="BS113" s="926"/>
      <c r="BT113" s="926"/>
      <c r="BU113" s="926"/>
      <c r="BV113" s="926">
        <v>156278</v>
      </c>
      <c r="BW113" s="926"/>
      <c r="BX113" s="926"/>
      <c r="BY113" s="926"/>
      <c r="BZ113" s="926"/>
      <c r="CA113" s="926">
        <v>141137</v>
      </c>
      <c r="CB113" s="926"/>
      <c r="CC113" s="926"/>
      <c r="CD113" s="926"/>
      <c r="CE113" s="926"/>
      <c r="CF113" s="920">
        <v>4.8</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17233</v>
      </c>
      <c r="AB114" s="959"/>
      <c r="AC114" s="959"/>
      <c r="AD114" s="959"/>
      <c r="AE114" s="960"/>
      <c r="AF114" s="961">
        <v>17487</v>
      </c>
      <c r="AG114" s="959"/>
      <c r="AH114" s="959"/>
      <c r="AI114" s="959"/>
      <c r="AJ114" s="960"/>
      <c r="AK114" s="961">
        <v>17459</v>
      </c>
      <c r="AL114" s="959"/>
      <c r="AM114" s="959"/>
      <c r="AN114" s="959"/>
      <c r="AO114" s="960"/>
      <c r="AP114" s="962">
        <v>0.6</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751532</v>
      </c>
      <c r="BR114" s="926"/>
      <c r="BS114" s="926"/>
      <c r="BT114" s="926"/>
      <c r="BU114" s="926"/>
      <c r="BV114" s="926">
        <v>779475</v>
      </c>
      <c r="BW114" s="926"/>
      <c r="BX114" s="926"/>
      <c r="BY114" s="926"/>
      <c r="BZ114" s="926"/>
      <c r="CA114" s="926">
        <v>754759</v>
      </c>
      <c r="CB114" s="926"/>
      <c r="CC114" s="926"/>
      <c r="CD114" s="926"/>
      <c r="CE114" s="926"/>
      <c r="CF114" s="920">
        <v>25.5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v>
      </c>
      <c r="AB115" s="938"/>
      <c r="AC115" s="938"/>
      <c r="AD115" s="938"/>
      <c r="AE115" s="939"/>
      <c r="AF115" s="940">
        <v>9188</v>
      </c>
      <c r="AG115" s="938"/>
      <c r="AH115" s="938"/>
      <c r="AI115" s="938"/>
      <c r="AJ115" s="939"/>
      <c r="AK115" s="940">
        <v>9524</v>
      </c>
      <c r="AL115" s="938"/>
      <c r="AM115" s="938"/>
      <c r="AN115" s="938"/>
      <c r="AO115" s="939"/>
      <c r="AP115" s="941">
        <v>0.3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715675</v>
      </c>
      <c r="AB117" s="979"/>
      <c r="AC117" s="979"/>
      <c r="AD117" s="979"/>
      <c r="AE117" s="980"/>
      <c r="AF117" s="981">
        <v>681112</v>
      </c>
      <c r="AG117" s="979"/>
      <c r="AH117" s="979"/>
      <c r="AI117" s="979"/>
      <c r="AJ117" s="980"/>
      <c r="AK117" s="981">
        <v>643865</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6482134</v>
      </c>
      <c r="BR119" s="1000"/>
      <c r="BS119" s="1000"/>
      <c r="BT119" s="1000"/>
      <c r="BU119" s="1000"/>
      <c r="BV119" s="1000">
        <v>6382570</v>
      </c>
      <c r="BW119" s="1000"/>
      <c r="BX119" s="1000"/>
      <c r="BY119" s="1000"/>
      <c r="BZ119" s="1000"/>
      <c r="CA119" s="1000">
        <v>6670796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v>89468</v>
      </c>
      <c r="DM119" s="986"/>
      <c r="DN119" s="986"/>
      <c r="DO119" s="986"/>
      <c r="DP119" s="987"/>
      <c r="DQ119" s="985">
        <v>79961</v>
      </c>
      <c r="DR119" s="986"/>
      <c r="DS119" s="986"/>
      <c r="DT119" s="986"/>
      <c r="DU119" s="987"/>
      <c r="DV119" s="988">
        <v>2.7</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1797385</v>
      </c>
      <c r="BR120" s="931"/>
      <c r="BS120" s="931"/>
      <c r="BT120" s="931"/>
      <c r="BU120" s="931"/>
      <c r="BV120" s="931">
        <v>1710499</v>
      </c>
      <c r="BW120" s="931"/>
      <c r="BX120" s="931"/>
      <c r="BY120" s="931"/>
      <c r="BZ120" s="931"/>
      <c r="CA120" s="931">
        <v>1743107</v>
      </c>
      <c r="CB120" s="931"/>
      <c r="CC120" s="931"/>
      <c r="CD120" s="931"/>
      <c r="CE120" s="931"/>
      <c r="CF120" s="944">
        <v>58.9</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536061</v>
      </c>
      <c r="DR120" s="931"/>
      <c r="DS120" s="931"/>
      <c r="DT120" s="931"/>
      <c r="DU120" s="931"/>
      <c r="DV120" s="932">
        <v>18.100000000000001</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159937</v>
      </c>
      <c r="BR121" s="926"/>
      <c r="BS121" s="926"/>
      <c r="BT121" s="926"/>
      <c r="BU121" s="926"/>
      <c r="BV121" s="926">
        <v>242947</v>
      </c>
      <c r="BW121" s="926"/>
      <c r="BX121" s="926"/>
      <c r="BY121" s="926"/>
      <c r="BZ121" s="926"/>
      <c r="CA121" s="926">
        <v>342912</v>
      </c>
      <c r="CB121" s="926"/>
      <c r="CC121" s="926"/>
      <c r="CD121" s="926"/>
      <c r="CE121" s="926"/>
      <c r="CF121" s="920">
        <v>11.6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243013</v>
      </c>
      <c r="DH121" s="926"/>
      <c r="DI121" s="926"/>
      <c r="DJ121" s="926"/>
      <c r="DK121" s="926"/>
      <c r="DL121" s="926">
        <v>159980</v>
      </c>
      <c r="DM121" s="926"/>
      <c r="DN121" s="926"/>
      <c r="DO121" s="926"/>
      <c r="DP121" s="926"/>
      <c r="DQ121" s="926">
        <v>138176</v>
      </c>
      <c r="DR121" s="926"/>
      <c r="DS121" s="926"/>
      <c r="DT121" s="926"/>
      <c r="DU121" s="926"/>
      <c r="DV121" s="927">
        <v>4.7</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3733619</v>
      </c>
      <c r="BR122" s="1000"/>
      <c r="BS122" s="1000"/>
      <c r="BT122" s="1000"/>
      <c r="BU122" s="1000"/>
      <c r="BV122" s="1000">
        <v>3556787</v>
      </c>
      <c r="BW122" s="1000"/>
      <c r="BX122" s="1000"/>
      <c r="BY122" s="1000"/>
      <c r="BZ122" s="1000"/>
      <c r="CA122" s="1000">
        <v>3461511</v>
      </c>
      <c r="CB122" s="1000"/>
      <c r="CC122" s="1000"/>
      <c r="CD122" s="1000"/>
      <c r="CE122" s="1000"/>
      <c r="CF122" s="1017">
        <v>116.9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28432</v>
      </c>
      <c r="DH122" s="926"/>
      <c r="DI122" s="926"/>
      <c r="DJ122" s="926"/>
      <c r="DK122" s="926"/>
      <c r="DL122" s="926">
        <v>22979</v>
      </c>
      <c r="DM122" s="926"/>
      <c r="DN122" s="926"/>
      <c r="DO122" s="926"/>
      <c r="DP122" s="926"/>
      <c r="DQ122" s="926">
        <v>23429</v>
      </c>
      <c r="DR122" s="926"/>
      <c r="DS122" s="926"/>
      <c r="DT122" s="926"/>
      <c r="DU122" s="926"/>
      <c r="DV122" s="927">
        <v>0.8</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5690941</v>
      </c>
      <c r="BR123" s="1064"/>
      <c r="BS123" s="1064"/>
      <c r="BT123" s="1064"/>
      <c r="BU123" s="1064"/>
      <c r="BV123" s="1064">
        <v>5510233</v>
      </c>
      <c r="BW123" s="1064"/>
      <c r="BX123" s="1064"/>
      <c r="BY123" s="1064"/>
      <c r="BZ123" s="1064"/>
      <c r="CA123" s="1064">
        <v>5547530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6137</v>
      </c>
      <c r="DH123" s="959"/>
      <c r="DI123" s="959"/>
      <c r="DJ123" s="959"/>
      <c r="DK123" s="960"/>
      <c r="DL123" s="961">
        <v>4701</v>
      </c>
      <c r="DM123" s="959"/>
      <c r="DN123" s="959"/>
      <c r="DO123" s="959"/>
      <c r="DP123" s="960"/>
      <c r="DQ123" s="961">
        <v>3578</v>
      </c>
      <c r="DR123" s="959"/>
      <c r="DS123" s="959"/>
      <c r="DT123" s="959"/>
      <c r="DU123" s="960"/>
      <c r="DV123" s="962">
        <v>0.1</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27.7</v>
      </c>
      <c r="BR124" s="1027"/>
      <c r="BS124" s="1027"/>
      <c r="BT124" s="1027"/>
      <c r="BU124" s="1027"/>
      <c r="BV124" s="1027">
        <v>30.2</v>
      </c>
      <c r="BW124" s="1027"/>
      <c r="BX124" s="1027"/>
      <c r="BY124" s="1027"/>
      <c r="BZ124" s="1027"/>
      <c r="CA124" s="1027">
        <v>37.9</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450393</v>
      </c>
      <c r="DH124" s="986"/>
      <c r="DI124" s="986"/>
      <c r="DJ124" s="986"/>
      <c r="DK124" s="987"/>
      <c r="DL124" s="985">
        <v>419573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v>9170</v>
      </c>
      <c r="AG126" s="959"/>
      <c r="AH126" s="959"/>
      <c r="AI126" s="959"/>
      <c r="AJ126" s="960"/>
      <c r="AK126" s="961">
        <v>9507</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v>
      </c>
      <c r="AB127" s="959"/>
      <c r="AC127" s="959"/>
      <c r="AD127" s="959"/>
      <c r="AE127" s="960"/>
      <c r="AF127" s="961">
        <v>18</v>
      </c>
      <c r="AG127" s="959"/>
      <c r="AH127" s="959"/>
      <c r="AI127" s="959"/>
      <c r="AJ127" s="960"/>
      <c r="AK127" s="961">
        <v>17</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32382</v>
      </c>
      <c r="AB128" s="1046"/>
      <c r="AC128" s="1046"/>
      <c r="AD128" s="1046"/>
      <c r="AE128" s="1047"/>
      <c r="AF128" s="1048">
        <v>32375</v>
      </c>
      <c r="AG128" s="1046"/>
      <c r="AH128" s="1046"/>
      <c r="AI128" s="1046"/>
      <c r="AJ128" s="1047"/>
      <c r="AK128" s="1048">
        <v>38787</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3230248</v>
      </c>
      <c r="AB129" s="959"/>
      <c r="AC129" s="959"/>
      <c r="AD129" s="959"/>
      <c r="AE129" s="960"/>
      <c r="AF129" s="961">
        <v>3273345</v>
      </c>
      <c r="AG129" s="959"/>
      <c r="AH129" s="959"/>
      <c r="AI129" s="959"/>
      <c r="AJ129" s="960"/>
      <c r="AK129" s="961">
        <v>3344105</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373987</v>
      </c>
      <c r="AB130" s="959"/>
      <c r="AC130" s="959"/>
      <c r="AD130" s="959"/>
      <c r="AE130" s="960"/>
      <c r="AF130" s="961">
        <v>393674</v>
      </c>
      <c r="AG130" s="959"/>
      <c r="AH130" s="959"/>
      <c r="AI130" s="959"/>
      <c r="AJ130" s="960"/>
      <c r="AK130" s="961">
        <v>382522</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2856261</v>
      </c>
      <c r="AB131" s="986"/>
      <c r="AC131" s="986"/>
      <c r="AD131" s="986"/>
      <c r="AE131" s="987"/>
      <c r="AF131" s="985">
        <v>2879671</v>
      </c>
      <c r="AG131" s="986"/>
      <c r="AH131" s="986"/>
      <c r="AI131" s="986"/>
      <c r="AJ131" s="987"/>
      <c r="AK131" s="985">
        <v>2961583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37.9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10.829050000000001</v>
      </c>
      <c r="AB132" s="1097"/>
      <c r="AC132" s="1097"/>
      <c r="AD132" s="1097"/>
      <c r="AE132" s="1098"/>
      <c r="AF132" s="1099">
        <v>8.8573660000000007</v>
      </c>
      <c r="AG132" s="1097"/>
      <c r="AH132" s="1097"/>
      <c r="AI132" s="1097"/>
      <c r="AJ132" s="1098"/>
      <c r="AK132" s="1099">
        <v>7.5147649999999997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10.7</v>
      </c>
      <c r="AB133" s="1080"/>
      <c r="AC133" s="1080"/>
      <c r="AD133" s="1080"/>
      <c r="AE133" s="1081"/>
      <c r="AF133" s="1079">
        <v>9.9</v>
      </c>
      <c r="AG133" s="1080"/>
      <c r="AH133" s="1080"/>
      <c r="AI133" s="1080"/>
      <c r="AJ133" s="1081"/>
      <c r="AK133" s="1079">
        <v>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JIk0HdinKUgOIEWCzMliiQ3fiaCleaGdvJKLSsHJazW1vTsGE0f+yQ6j1tQUJ1CaKG7iFi2EST8MuFQr3DRqg==" saltValue="o3aOmYfsh1gQDn7T1sfB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s6mdKM1N7yhZ7OTBZ6FMTDIFrzDSvbKXz3dVLP73L0dywodeNH47l7Qgph3Xmz/Cp61lc+Pbl55o4yN6MNMQw==" saltValue="B7HOY8FXcOinR3LVRlRR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xTWIep78G3DDCe5ungfkLjvam6QsqpPCVh6Fl/2b6OnM1ejUhIG16EfMqhRAY9+ck6RAqtwsWt+j15gtsbkFg==" saltValue="rayKy3mOC9u4WP1gpwhQ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995261</v>
      </c>
      <c r="AP9" s="269">
        <v>211938</v>
      </c>
      <c r="AQ9" s="270">
        <v>154424</v>
      </c>
      <c r="AR9" s="271">
        <v>37.200000000000003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5323</v>
      </c>
      <c r="AP10" s="272">
        <v>1134</v>
      </c>
      <c r="AQ10" s="273">
        <v>18194</v>
      </c>
      <c r="AR10" s="274">
        <v>-93.8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10132</v>
      </c>
      <c r="AP11" s="272">
        <v>2158</v>
      </c>
      <c r="AQ11" s="273">
        <v>1285</v>
      </c>
      <c r="AR11" s="274">
        <v>67.900000000000006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65125</v>
      </c>
      <c r="AP13" s="272">
        <v>13868</v>
      </c>
      <c r="AQ13" s="273">
        <v>5735</v>
      </c>
      <c r="AR13" s="274">
        <v>141.80000000000001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12122</v>
      </c>
      <c r="AP14" s="272">
        <v>2581</v>
      </c>
      <c r="AQ14" s="273">
        <v>2950</v>
      </c>
      <c r="AR14" s="274">
        <v>-12.5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-33947</v>
      </c>
      <c r="AP15" s="272">
        <v>-7229</v>
      </c>
      <c r="AQ15" s="273">
        <v>-9110</v>
      </c>
      <c r="AR15" s="274">
        <v>-20.6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1054016</v>
      </c>
      <c r="AP16" s="272">
        <v>224450</v>
      </c>
      <c r="AQ16" s="273">
        <v>173477</v>
      </c>
      <c r="AR16" s="274">
        <v>29.4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23</v>
      </c>
      <c r="AP21" s="286">
        <v>14.28</v>
      </c>
      <c r="AQ21" s="287">
        <v>8.7200000000000006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96.3</v>
      </c>
      <c r="AP22" s="291">
        <v>96</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537139</v>
      </c>
      <c r="AP32" s="300">
        <v>114382</v>
      </c>
      <c r="AQ32" s="301">
        <v>83140</v>
      </c>
      <c r="AR32" s="302">
        <v>37.6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79743</v>
      </c>
      <c r="AP35" s="300">
        <v>16981</v>
      </c>
      <c r="AQ35" s="301">
        <v>26106</v>
      </c>
      <c r="AR35" s="302">
        <v>-35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17459</v>
      </c>
      <c r="AP36" s="300">
        <v>3718</v>
      </c>
      <c r="AQ36" s="301">
        <v>4689</v>
      </c>
      <c r="AR36" s="302">
        <v>-20.7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9524</v>
      </c>
      <c r="AP37" s="300">
        <v>2028</v>
      </c>
      <c r="AQ37" s="301">
        <v>554</v>
      </c>
      <c r="AR37" s="302">
        <v>266.10000000000002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-38787</v>
      </c>
      <c r="AP39" s="300">
        <v>-8260</v>
      </c>
      <c r="AQ39" s="301">
        <v>-2038</v>
      </c>
      <c r="AR39" s="302">
        <v>305.3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-382522</v>
      </c>
      <c r="AP40" s="300">
        <v>-81457</v>
      </c>
      <c r="AQ40" s="301">
        <v>-74354</v>
      </c>
      <c r="AR40" s="302">
        <v>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222556</v>
      </c>
      <c r="AP41" s="300">
        <v>47393</v>
      </c>
      <c r="AQ41" s="301">
        <v>38106</v>
      </c>
      <c r="AR41" s="302">
        <v>24.4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855294</v>
      </c>
      <c r="AN51" s="322">
        <v>167344</v>
      </c>
      <c r="AO51" s="323">
        <v>19.399999999999999</v>
      </c>
      <c r="AP51" s="324">
        <v>126525</v>
      </c>
      <c r="AQ51" s="325">
        <v>0.2</v>
      </c>
      <c r="AR51" s="326">
        <v>19.2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355221</v>
      </c>
      <c r="AN52" s="330">
        <v>69501</v>
      </c>
      <c r="AO52" s="331">
        <v>-7.6</v>
      </c>
      <c r="AP52" s="332">
        <v>67052</v>
      </c>
      <c r="AQ52" s="333">
        <v>18.100000000000001</v>
      </c>
      <c r="AR52" s="334">
        <v>-25.7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899518</v>
      </c>
      <c r="AN53" s="322">
        <v>181611</v>
      </c>
      <c r="AO53" s="323">
        <v>8.5</v>
      </c>
      <c r="AP53" s="324">
        <v>122054</v>
      </c>
      <c r="AQ53" s="325">
        <v>-3.5</v>
      </c>
      <c r="AR53" s="326">
        <v>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481112</v>
      </c>
      <c r="AN54" s="330">
        <v>97135</v>
      </c>
      <c r="AO54" s="331">
        <v>39.799999999999997</v>
      </c>
      <c r="AP54" s="332">
        <v>68298</v>
      </c>
      <c r="AQ54" s="333">
        <v>1.9</v>
      </c>
      <c r="AR54" s="334">
        <v>37.9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1554516</v>
      </c>
      <c r="AN55" s="322">
        <v>318548</v>
      </c>
      <c r="AO55" s="323">
        <v>75.400000000000006</v>
      </c>
      <c r="AP55" s="324">
        <v>111644</v>
      </c>
      <c r="AQ55" s="325">
        <v>-8.5</v>
      </c>
      <c r="AR55" s="326">
        <v>83.9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1085230</v>
      </c>
      <c r="AN56" s="330">
        <v>222383</v>
      </c>
      <c r="AO56" s="331">
        <v>128.9</v>
      </c>
      <c r="AP56" s="332">
        <v>66606</v>
      </c>
      <c r="AQ56" s="333">
        <v>-2.5</v>
      </c>
      <c r="AR56" s="334">
        <v>131.4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1073710</v>
      </c>
      <c r="AN57" s="322">
        <v>222900</v>
      </c>
      <c r="AO57" s="323">
        <v>-30</v>
      </c>
      <c r="AP57" s="324">
        <v>127917</v>
      </c>
      <c r="AQ57" s="325">
        <v>14.6</v>
      </c>
      <c r="AR57" s="326">
        <v>-44.6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422586</v>
      </c>
      <c r="AN58" s="330">
        <v>87728</v>
      </c>
      <c r="AO58" s="331">
        <v>-60.6</v>
      </c>
      <c r="AP58" s="332">
        <v>69746</v>
      </c>
      <c r="AQ58" s="333">
        <v>4.7</v>
      </c>
      <c r="AR58" s="334">
        <v>-65.3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1583723</v>
      </c>
      <c r="AN59" s="322">
        <v>337249</v>
      </c>
      <c r="AO59" s="323">
        <v>51.3</v>
      </c>
      <c r="AP59" s="324">
        <v>135931</v>
      </c>
      <c r="AQ59" s="325">
        <v>6.3</v>
      </c>
      <c r="AR59" s="326">
        <v>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775537</v>
      </c>
      <c r="AN60" s="330">
        <v>165148</v>
      </c>
      <c r="AO60" s="331">
        <v>88.3</v>
      </c>
      <c r="AP60" s="332">
        <v>75320</v>
      </c>
      <c r="AQ60" s="333">
        <v>8</v>
      </c>
      <c r="AR60" s="334">
        <v>80.3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1193352</v>
      </c>
      <c r="AN61" s="337">
        <v>245530</v>
      </c>
      <c r="AO61" s="338">
        <v>24.9</v>
      </c>
      <c r="AP61" s="339">
        <v>124814</v>
      </c>
      <c r="AQ61" s="340">
        <v>1.8</v>
      </c>
      <c r="AR61" s="326">
        <v>23.1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623937</v>
      </c>
      <c r="AN62" s="330">
        <v>128379</v>
      </c>
      <c r="AO62" s="331">
        <v>37.799999999999997</v>
      </c>
      <c r="AP62" s="332">
        <v>69404</v>
      </c>
      <c r="AQ62" s="333">
        <v>6</v>
      </c>
      <c r="AR62" s="334">
        <v>31.8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Pz9sQigvaSSMDMTZ5jO8yz/DC6SEzVORZ+ekvFBdCQt8db+ihH8UHJSUMIpFMrmIduurK9vml236SJRj6iwCA==" saltValue="AKNc5ehodENnQQtodhda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Vh8AkarvNbqOACESw5UxvUU/BVgDpjjwCDpMjVRtL8KbOyw28XqG9qrLfyzhBmnO220Ns0gcjvCK57WSRu5Uyg==" saltValue="uFOROBbnZJRAYa2UQK+M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W7zyXTHAO3x8NWZlkQTphGKwWIRYj8zP8ACf4sfJJN8UKpIxx4IKJsWR1SIlXVZPEYSWjn8NNFrNp3s+5kH+uA==" saltValue="k0oO6Ic1goqLK3zX5jar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2"/>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30.97</v>
      </c>
      <c r="G47" s="12">
        <v>31.32</v>
      </c>
      <c r="H47" s="12">
        <v>26.42</v>
      </c>
      <c r="I47" s="12">
        <v>15.05</v>
      </c>
      <c r="J47" s="13">
        <v>18.989999999999998</v>
      </c>
    </row>
    <row r="48" spans="2:10" ht="57.75" customHeight="1" x14ac:dyDescent="0.15">
      <c r="B48" s="14"/>
      <c r="C48" s="1141" t="s">
        <v>4</v>
      </c>
      <c r="D48" s="1141"/>
      <c r="E48" s="1142"/>
      <c r="F48" s="15">
        <v>5.09</v>
      </c>
      <c r="G48" s="16">
        <v>4.8099999999999996</v>
      </c>
      <c r="H48" s="16">
        <v>5.15</v>
      </c>
      <c r="I48" s="16">
        <v>8.33</v>
      </c>
      <c r="J48" s="17">
        <v>3.32</v>
      </c>
    </row>
    <row r="49" spans="2:10" ht="57.75" customHeight="1" thickBot="1" x14ac:dyDescent="0.2">
      <c r="B49" s="18"/>
      <c r="C49" s="1143" t="s">
        <v>5</v>
      </c>
      <c r="D49" s="1143"/>
      <c r="E49" s="1144"/>
      <c r="F49" s="19" t="s">
        <v>531</v>
      </c>
      <c r="G49" s="20">
        <v>2.29</v>
      </c>
      <c r="H49" s="20" t="s">
        <v>532</v>
      </c>
      <c r="I49" s="20" t="s">
        <v>533</v>
      </c>
      <c r="J49" s="21" t="s">
        <v>534</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jV8oMykd8NY8JcvVn3tQDXjoKdfFiOLXIqnolvfP/zXR947DTRczrOuQ0gDkXtyUKapeTzEIPUE+ZNWomQx1+A==" saltValue="514RlOU7sEdFhduNo4sT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2026-03-09T08:02:44Z</cp:lastPrinted>
  <dcterms:created xsi:type="dcterms:W3CDTF">2026-02-26T09:15:08Z</dcterms:created>
  <dcterms:modified xsi:type="dcterms:W3CDTF">2026-03-09T08:02:52Z</dcterms:modified>
  <cp:category/>
</cp:coreProperties>
</file>