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earth\DATA\病院\☆本前事務長\☆事務長\14振興局報告\経営比較分析表\令和3年度決算\振興局へ\"/>
    </mc:Choice>
  </mc:AlternateContent>
  <xr:revisionPtr revIDLastSave="0" documentId="13_ncr:1_{EF7FA8B6-3136-4BC0-9D32-19CE173BEF3B}" xr6:coauthVersionLast="45" xr6:coauthVersionMax="45" xr10:uidLastSave="{00000000-0000-0000-0000-000000000000}"/>
  <workbookProtection workbookAlgorithmName="SHA-512" workbookHashValue="aunSUf9eqHUf0GqcPEhpDk/0GT5uBBQKOsAnyhL+C96dyWpiQdEtF3+17D7id30eItCBxy+07hKrwOd4RRlJug==" workbookSaltValue="ug+NIpvkl2XjS4Bnp/9e2A==" workbookSpinCount="100000" lockStructure="1"/>
  <bookViews>
    <workbookView xWindow="-120" yWindow="-120" windowWidth="19440" windowHeight="1500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LP8" i="4" s="1"/>
  <c r="AA6" i="5"/>
  <c r="JW8" i="4" s="1"/>
  <c r="Z6" i="5"/>
  <c r="Y6" i="5"/>
  <c r="X6" i="5"/>
  <c r="EG12" i="4" s="1"/>
  <c r="W6" i="5"/>
  <c r="CN12" i="4" s="1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AU12" i="4"/>
  <c r="B12" i="4"/>
  <c r="JW10" i="4"/>
  <c r="ID10" i="4"/>
  <c r="FZ10" i="4"/>
  <c r="CN10" i="4"/>
  <c r="AU10" i="4"/>
  <c r="B10" i="4"/>
  <c r="ID8" i="4"/>
  <c r="FZ8" i="4"/>
  <c r="EG8" i="4"/>
  <c r="CN8" i="4"/>
  <c r="AU8" i="4"/>
  <c r="CS78" i="4" l="1"/>
  <c r="BX54" i="4"/>
  <c r="BX32" i="4"/>
  <c r="HM78" i="4"/>
  <c r="MN54" i="4"/>
  <c r="MN32" i="4"/>
  <c r="MH78" i="4"/>
  <c r="IZ54" i="4"/>
  <c r="IZ32" i="4"/>
  <c r="FL54" i="4"/>
  <c r="FL32" i="4"/>
  <c r="C11" i="5"/>
  <c r="D11" i="5"/>
  <c r="E11" i="5"/>
  <c r="B11" i="5"/>
  <c r="FH78" i="4" l="1"/>
  <c r="DS32" i="4"/>
  <c r="KU54" i="4"/>
  <c r="KU32" i="4"/>
  <c r="AN78" i="4"/>
  <c r="AE54" i="4"/>
  <c r="KC78" i="4"/>
  <c r="HG54" i="4"/>
  <c r="HG32" i="4"/>
  <c r="DS54" i="4"/>
  <c r="AE32" i="4"/>
  <c r="GR54" i="4"/>
  <c r="U78" i="4"/>
  <c r="P54" i="4"/>
  <c r="P32" i="4"/>
  <c r="EO78" i="4"/>
  <c r="DD32" i="4"/>
  <c r="KF54" i="4"/>
  <c r="KF32" i="4"/>
  <c r="JJ78" i="4"/>
  <c r="GR32" i="4"/>
  <c r="DD54" i="4"/>
  <c r="GT78" i="4"/>
  <c r="EW54" i="4"/>
  <c r="EW32" i="4"/>
  <c r="IK54" i="4"/>
  <c r="IK32" i="4"/>
  <c r="BZ78" i="4"/>
  <c r="BI54" i="4"/>
  <c r="BI32" i="4"/>
  <c r="LY54" i="4"/>
  <c r="LY32" i="4"/>
  <c r="LO78" i="4"/>
  <c r="AT54" i="4"/>
  <c r="KV78" i="4"/>
  <c r="HV54" i="4"/>
  <c r="HV32" i="4"/>
  <c r="LJ32" i="4"/>
  <c r="GA78" i="4"/>
  <c r="EH54" i="4"/>
  <c r="EH32" i="4"/>
  <c r="BG78" i="4"/>
  <c r="AT32" i="4"/>
  <c r="LJ54" i="4"/>
</calcChain>
</file>

<file path=xl/sharedStrings.xml><?xml version="1.0" encoding="utf-8"?>
<sst xmlns="http://schemas.openxmlformats.org/spreadsheetml/2006/main" count="326" uniqueCount="184">
  <si>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</si>
  <si>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</si>
  <si>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</si>
  <si>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</si>
  <si>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</si>
  <si>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</si>
  <si>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</si>
  <si>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</si>
  <si>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</si>
  <si>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</si>
  <si>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</si>
  <si>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</si>
  <si>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</si>
  <si>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</si>
  <si>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</si>
  <si>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</si>
  <si>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</si>
  <si>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</si>
  <si>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</si>
  <si>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</si>
  <si>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</si>
  <si>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</si>
  <si>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</si>
  <si>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</si>
  <si>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</si>
  <si>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</si>
  <si>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</si>
  <si>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</si>
  <si>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</si>
  <si>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</si>
  <si>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</si>
  <si>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</si>
  <si>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</si>
  <si>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</si>
  <si>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</si>
  <si>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</si>
  <si>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</si>
  <si>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</si>
  <si>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</si>
  <si>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</si>
  <si>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</si>
  <si>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</si>
  <si>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</si>
  <si>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</si>
  <si>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</si>
  <si>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</si>
  <si>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</si>
  <si>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</si>
  <si>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</si>
  <si>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</si>
  <si>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</si>
  <si>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</si>
  <si>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</si>
  <si>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</si>
  <si>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</si>
  <si>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</si>
  <si>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</si>
  <si>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</si>
  <si>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</si>
  <si>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</si>
  <si>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</si>
  <si>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</si>
  <si>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</si>
  <si>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</si>
  <si>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</si>
  <si>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</si>
  <si>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</si>
  <si>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</si>
  <si>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</si>
  <si>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</si>
  <si>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</si>
  <si>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</si>
  <si>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</si>
  <si>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</si>
  <si>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</si>
  <si>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</si>
  <si>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</si>
  <si>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</si>
  <si>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</si>
  <si>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</si>
  <si>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</si>
  <si>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</si>
  <si>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</si>
  <si>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</si>
  <si>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</si>
  <si>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</si>
  <si>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</si>
  <si>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</si>
  <si>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</si>
  <si>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</si>
  <si>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</si>
  <si>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</si>
  <si>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</si>
  <si>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</si>
  <si>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</si>
  <si>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</si>
  <si>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</si>
  <si>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</si>
  <si>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</si>
  <si>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</si>
  <si>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</si>
  <si>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</si>
  <si>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</si>
  <si>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</si>
  <si>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</si>
  <si>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</si>
  <si>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</si>
  <si>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</si>
  <si>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</si>
  <si>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</si>
  <si>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</si>
  <si>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</si>
  <si>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</si>
  <si>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</si>
  <si>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</si>
  <si>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</si>
  <si>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</si>
  <si>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</si>
  <si>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</si>
  <si>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</si>
  <si>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</si>
  <si>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</si>
  <si>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</si>
  <si>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</si>
  <si>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</si>
  <si>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</si>
  <si>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</si>
  <si>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</si>
  <si>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</si>
  <si>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</si>
  <si>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</si>
  <si>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</si>
  <si>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</si>
  <si>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</si>
  <si>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</si>
  <si>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</si>
  <si>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</si>
  <si>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</si>
  <si>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</si>
  <si>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</si>
  <si>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</si>
  <si>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</si>
  <si>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</si>
  <si>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</si>
  <si>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</si>
  <si>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</si>
  <si>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</si>
  <si>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</si>
  <si>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</si>
  <si>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</si>
  <si>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</si>
  <si>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</si>
  <si>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</si>
  <si>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</si>
  <si>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</si>
  <si>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</si>
  <si>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</si>
  <si>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</si>
  <si>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</si>
  <si>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</si>
  <si>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</si>
  <si>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</si>
  <si>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</si>
  <si>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長万部町</t>
  </si>
  <si>
    <t>町立病院</t>
  </si>
  <si>
    <t>当然財務</t>
  </si>
  <si>
    <t>病院事業</t>
  </si>
  <si>
    <t>一般病院</t>
  </si>
  <si>
    <t>50床以上～100床未満</t>
  </si>
  <si>
    <t>非設置</t>
  </si>
  <si>
    <t>直営</t>
  </si>
  <si>
    <t>ド</t>
  </si>
  <si>
    <t>救</t>
  </si>
  <si>
    <t>第１種該当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</si>
  <si>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</si>
  <si>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</si>
  <si>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</si>
  <si>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</si>
  <si>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</si>
  <si>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</si>
  <si>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長万部町立病院は、町内唯一の病院であり、他に医院や診療所がないことから、町内の一次医療及び一次救急医療を一手に引き受けている。
　また、高齢化が進む中で、高齢者や在宅患者のかかりつけ医の役割、小中高及び東京理科大学の学校医としての役割を果たすなど、地域住民の疾病予防・健康増進の拠点として、各種検診や医療相談等の保健衛生活動を行っている。</t>
    <rPh sb="1" eb="4">
      <t>オシャマンベ</t>
    </rPh>
    <rPh sb="4" eb="6">
      <t>チョウリツ</t>
    </rPh>
    <rPh sb="6" eb="8">
      <t>ビョウイン</t>
    </rPh>
    <rPh sb="10" eb="12">
      <t>チョウナイ</t>
    </rPh>
    <rPh sb="12" eb="14">
      <t>ユイイツ</t>
    </rPh>
    <rPh sb="15" eb="17">
      <t>ビョウイン</t>
    </rPh>
    <rPh sb="21" eb="22">
      <t>ホカ</t>
    </rPh>
    <rPh sb="23" eb="25">
      <t>イイン</t>
    </rPh>
    <rPh sb="26" eb="29">
      <t>シンリョウジョ</t>
    </rPh>
    <rPh sb="37" eb="39">
      <t>チョウナイ</t>
    </rPh>
    <rPh sb="40" eb="42">
      <t>イチジ</t>
    </rPh>
    <rPh sb="42" eb="44">
      <t>イリョウ</t>
    </rPh>
    <rPh sb="44" eb="45">
      <t>オヨ</t>
    </rPh>
    <rPh sb="46" eb="48">
      <t>イチジ</t>
    </rPh>
    <rPh sb="48" eb="50">
      <t>キュウキュウ</t>
    </rPh>
    <rPh sb="50" eb="52">
      <t>イリョウ</t>
    </rPh>
    <rPh sb="53" eb="55">
      <t>イッテ</t>
    </rPh>
    <rPh sb="56" eb="57">
      <t>ヒ</t>
    </rPh>
    <rPh sb="58" eb="59">
      <t>ウ</t>
    </rPh>
    <rPh sb="69" eb="72">
      <t>コウレイカ</t>
    </rPh>
    <rPh sb="73" eb="74">
      <t>スス</t>
    </rPh>
    <rPh sb="75" eb="76">
      <t>ナカ</t>
    </rPh>
    <rPh sb="78" eb="81">
      <t>コウレイシャ</t>
    </rPh>
    <rPh sb="82" eb="84">
      <t>ザイタク</t>
    </rPh>
    <rPh sb="84" eb="86">
      <t>カンジャ</t>
    </rPh>
    <rPh sb="92" eb="93">
      <t>イ</t>
    </rPh>
    <rPh sb="94" eb="96">
      <t>ヤクワリ</t>
    </rPh>
    <rPh sb="97" eb="100">
      <t>ショウチュウコウ</t>
    </rPh>
    <rPh sb="100" eb="101">
      <t>オヨ</t>
    </rPh>
    <rPh sb="102" eb="104">
      <t>トウキョウ</t>
    </rPh>
    <rPh sb="104" eb="106">
      <t>リカ</t>
    </rPh>
    <rPh sb="106" eb="108">
      <t>ダイガク</t>
    </rPh>
    <rPh sb="109" eb="112">
      <t>ガッコウイ</t>
    </rPh>
    <rPh sb="116" eb="118">
      <t>ヤクワリ</t>
    </rPh>
    <rPh sb="119" eb="120">
      <t>ハ</t>
    </rPh>
    <rPh sb="125" eb="127">
      <t>チイキ</t>
    </rPh>
    <rPh sb="127" eb="129">
      <t>ジュウミン</t>
    </rPh>
    <rPh sb="130" eb="132">
      <t>シッペイ</t>
    </rPh>
    <rPh sb="132" eb="134">
      <t>ヨボウ</t>
    </rPh>
    <rPh sb="135" eb="137">
      <t>ケンコウ</t>
    </rPh>
    <rPh sb="137" eb="139">
      <t>ゾウシン</t>
    </rPh>
    <rPh sb="140" eb="142">
      <t>キョテン</t>
    </rPh>
    <rPh sb="146" eb="148">
      <t>カクシュ</t>
    </rPh>
    <rPh sb="148" eb="150">
      <t>ケンシン</t>
    </rPh>
    <rPh sb="151" eb="153">
      <t>イリョウ</t>
    </rPh>
    <rPh sb="153" eb="155">
      <t>ソウダン</t>
    </rPh>
    <rPh sb="155" eb="156">
      <t>トウ</t>
    </rPh>
    <rPh sb="157" eb="159">
      <t>ホケン</t>
    </rPh>
    <rPh sb="159" eb="161">
      <t>エイセイ</t>
    </rPh>
    <rPh sb="161" eb="163">
      <t>カツドウ</t>
    </rPh>
    <rPh sb="164" eb="165">
      <t>オコナ</t>
    </rPh>
    <phoneticPr fontId="5"/>
  </si>
  <si>
    <t>　高齢者の一時的な入院などにより病床利用率が２割程度と低く、入院・外来ともに患者１人１日あたりの収益は、類似病院平均値を下回っている。
　一方で、職員給与費対医業収益比率は、高年齢者が多い職員構成により類似病院平均値を大きく上回り、経営悪化の大きな要因となっている。
　改善には長期間を要するが、外来患者１人１日当たりの収益は増加傾向にあることから、引き続き患者ニーズに即した収益の確保及び経費削減が求められる。</t>
    <rPh sb="16" eb="18">
      <t>ビョウショウ</t>
    </rPh>
    <rPh sb="18" eb="21">
      <t>リヨウリツ</t>
    </rPh>
    <rPh sb="23" eb="24">
      <t>ワリ</t>
    </rPh>
    <rPh sb="24" eb="26">
      <t>テイド</t>
    </rPh>
    <rPh sb="27" eb="28">
      <t>ヒク</t>
    </rPh>
    <rPh sb="30" eb="32">
      <t>ニュウイン</t>
    </rPh>
    <rPh sb="33" eb="35">
      <t>ガイライ</t>
    </rPh>
    <rPh sb="38" eb="40">
      <t>カンジャ</t>
    </rPh>
    <rPh sb="41" eb="42">
      <t>ニン</t>
    </rPh>
    <rPh sb="43" eb="44">
      <t>ニチ</t>
    </rPh>
    <rPh sb="48" eb="50">
      <t>シュウエキ</t>
    </rPh>
    <rPh sb="52" eb="54">
      <t>ルイジ</t>
    </rPh>
    <rPh sb="54" eb="56">
      <t>ビョウイン</t>
    </rPh>
    <rPh sb="56" eb="59">
      <t>ヘイキンチ</t>
    </rPh>
    <rPh sb="60" eb="62">
      <t>シタマワ</t>
    </rPh>
    <rPh sb="69" eb="71">
      <t>イッポウ</t>
    </rPh>
    <rPh sb="73" eb="75">
      <t>ショクイン</t>
    </rPh>
    <rPh sb="75" eb="78">
      <t>キュウヨヒ</t>
    </rPh>
    <rPh sb="78" eb="79">
      <t>タイ</t>
    </rPh>
    <rPh sb="79" eb="81">
      <t>イギョウ</t>
    </rPh>
    <rPh sb="81" eb="83">
      <t>シュウエキ</t>
    </rPh>
    <rPh sb="83" eb="85">
      <t>ヒリツ</t>
    </rPh>
    <rPh sb="87" eb="91">
      <t>コウネンレイシャ</t>
    </rPh>
    <rPh sb="92" eb="93">
      <t>オオ</t>
    </rPh>
    <rPh sb="94" eb="96">
      <t>ショクイン</t>
    </rPh>
    <rPh sb="96" eb="98">
      <t>コウセイ</t>
    </rPh>
    <rPh sb="101" eb="103">
      <t>ルイジ</t>
    </rPh>
    <rPh sb="103" eb="105">
      <t>ビョウイン</t>
    </rPh>
    <rPh sb="105" eb="108">
      <t>ヘイキンチ</t>
    </rPh>
    <rPh sb="109" eb="110">
      <t>オオ</t>
    </rPh>
    <rPh sb="112" eb="114">
      <t>ウワマワ</t>
    </rPh>
    <rPh sb="116" eb="118">
      <t>ケイエイ</t>
    </rPh>
    <rPh sb="118" eb="120">
      <t>アッカ</t>
    </rPh>
    <rPh sb="121" eb="122">
      <t>オオ</t>
    </rPh>
    <rPh sb="124" eb="126">
      <t>ヨウイン</t>
    </rPh>
    <rPh sb="135" eb="137">
      <t>カイゼン</t>
    </rPh>
    <rPh sb="139" eb="142">
      <t>チョウキカン</t>
    </rPh>
    <rPh sb="143" eb="144">
      <t>ヨウ</t>
    </rPh>
    <rPh sb="148" eb="150">
      <t>ガイライ</t>
    </rPh>
    <rPh sb="150" eb="152">
      <t>カンジャ</t>
    </rPh>
    <rPh sb="153" eb="154">
      <t>ニン</t>
    </rPh>
    <rPh sb="155" eb="156">
      <t>ニチ</t>
    </rPh>
    <rPh sb="156" eb="157">
      <t>ア</t>
    </rPh>
    <rPh sb="160" eb="162">
      <t>シュウエキ</t>
    </rPh>
    <rPh sb="163" eb="165">
      <t>ゾウカ</t>
    </rPh>
    <rPh sb="165" eb="167">
      <t>ケイコウ</t>
    </rPh>
    <rPh sb="175" eb="176">
      <t>ヒ</t>
    </rPh>
    <rPh sb="177" eb="178">
      <t>ツヅ</t>
    </rPh>
    <rPh sb="179" eb="181">
      <t>カンジャ</t>
    </rPh>
    <rPh sb="185" eb="186">
      <t>ソク</t>
    </rPh>
    <rPh sb="188" eb="190">
      <t>シュウエキ</t>
    </rPh>
    <rPh sb="191" eb="193">
      <t>カクホ</t>
    </rPh>
    <rPh sb="193" eb="194">
      <t>オヨ</t>
    </rPh>
    <rPh sb="195" eb="197">
      <t>ケイヒ</t>
    </rPh>
    <rPh sb="197" eb="199">
      <t>サクゲン</t>
    </rPh>
    <rPh sb="200" eb="201">
      <t>モト</t>
    </rPh>
    <phoneticPr fontId="5"/>
  </si>
  <si>
    <t>　昭和57年の建設から40年余りが経過し、施設・機械備品ともに老朽化が進んでいるが、応急的な対応により維持管理を行っている。
　震災時の避難を考慮すると立地条件も悪いことから、将来的な移転建て替えを検討する予定である。</t>
    <rPh sb="1" eb="3">
      <t>ショウワ</t>
    </rPh>
    <rPh sb="5" eb="6">
      <t>ネン</t>
    </rPh>
    <rPh sb="7" eb="9">
      <t>ケンセツ</t>
    </rPh>
    <rPh sb="13" eb="14">
      <t>ネン</t>
    </rPh>
    <rPh sb="14" eb="15">
      <t>アマ</t>
    </rPh>
    <rPh sb="17" eb="19">
      <t>ケイカ</t>
    </rPh>
    <rPh sb="21" eb="23">
      <t>シセツ</t>
    </rPh>
    <rPh sb="24" eb="26">
      <t>キカイ</t>
    </rPh>
    <rPh sb="26" eb="28">
      <t>ビヒン</t>
    </rPh>
    <rPh sb="31" eb="34">
      <t>ロウキュウカ</t>
    </rPh>
    <rPh sb="35" eb="36">
      <t>スス</t>
    </rPh>
    <rPh sb="42" eb="45">
      <t>オウキュウテキ</t>
    </rPh>
    <rPh sb="46" eb="48">
      <t>タイオウ</t>
    </rPh>
    <rPh sb="51" eb="53">
      <t>イジ</t>
    </rPh>
    <rPh sb="53" eb="55">
      <t>カンリ</t>
    </rPh>
    <rPh sb="56" eb="57">
      <t>オコナ</t>
    </rPh>
    <rPh sb="64" eb="67">
      <t>シンサイジ</t>
    </rPh>
    <rPh sb="68" eb="70">
      <t>ヒナン</t>
    </rPh>
    <rPh sb="71" eb="73">
      <t>コウリョ</t>
    </rPh>
    <rPh sb="76" eb="78">
      <t>リッチ</t>
    </rPh>
    <rPh sb="78" eb="80">
      <t>ジョウケン</t>
    </rPh>
    <rPh sb="81" eb="82">
      <t>ワル</t>
    </rPh>
    <rPh sb="88" eb="91">
      <t>ショウライテキ</t>
    </rPh>
    <rPh sb="92" eb="94">
      <t>イテン</t>
    </rPh>
    <rPh sb="94" eb="95">
      <t>タ</t>
    </rPh>
    <rPh sb="96" eb="97">
      <t>カ</t>
    </rPh>
    <rPh sb="99" eb="101">
      <t>ケントウ</t>
    </rPh>
    <rPh sb="103" eb="105">
      <t>ヨテイ</t>
    </rPh>
    <phoneticPr fontId="5"/>
  </si>
  <si>
    <t>　病床利用率が低いため、住民ニーズに対応した医療の提供と、常勤医の確保による経営見直しを進め、入院患者の増加及び医業収支の改善につなげる。また、人件費をはじめとする経常的経費については、更なる節減に努め、一般会計からの繰入金の減少を図る。
　病床機能や病床数といった病院のあり方については、老朽化した施設の移転建て替えと併せて検討を進める。
　</t>
    <rPh sb="1" eb="3">
      <t>ビョウショウ</t>
    </rPh>
    <rPh sb="3" eb="6">
      <t>リヨウリツ</t>
    </rPh>
    <rPh sb="7" eb="8">
      <t>ヒク</t>
    </rPh>
    <rPh sb="12" eb="14">
      <t>ジュウミン</t>
    </rPh>
    <rPh sb="18" eb="20">
      <t>タイオウ</t>
    </rPh>
    <rPh sb="22" eb="24">
      <t>イリョウ</t>
    </rPh>
    <rPh sb="25" eb="27">
      <t>テイキョウ</t>
    </rPh>
    <rPh sb="29" eb="32">
      <t>ジョウキンイ</t>
    </rPh>
    <rPh sb="33" eb="35">
      <t>カクホ</t>
    </rPh>
    <rPh sb="43" eb="45">
      <t>ケイエイ</t>
    </rPh>
    <rPh sb="45" eb="47">
      <t>ミナオ</t>
    </rPh>
    <rPh sb="49" eb="50">
      <t>スス</t>
    </rPh>
    <rPh sb="52" eb="54">
      <t>ニュウイン</t>
    </rPh>
    <rPh sb="54" eb="55">
      <t>オヨ</t>
    </rPh>
    <rPh sb="56" eb="58">
      <t>ゾウカ</t>
    </rPh>
    <rPh sb="61" eb="63">
      <t>イギョウ</t>
    </rPh>
    <rPh sb="72" eb="75">
      <t>ジンケンヒ</t>
    </rPh>
    <rPh sb="82" eb="84">
      <t>ケイジョウ</t>
    </rPh>
    <rPh sb="84" eb="85">
      <t>テキ</t>
    </rPh>
    <rPh sb="85" eb="87">
      <t>ケイヒ</t>
    </rPh>
    <rPh sb="93" eb="94">
      <t>サラ</t>
    </rPh>
    <rPh sb="96" eb="98">
      <t>セツゲン</t>
    </rPh>
    <rPh sb="99" eb="100">
      <t>ツト</t>
    </rPh>
    <rPh sb="102" eb="104">
      <t>イッパン</t>
    </rPh>
    <rPh sb="104" eb="106">
      <t>カイケイ</t>
    </rPh>
    <rPh sb="109" eb="112">
      <t>クリイレキン</t>
    </rPh>
    <rPh sb="113" eb="115">
      <t>ゲンショウ</t>
    </rPh>
    <rPh sb="116" eb="117">
      <t>ハカ</t>
    </rPh>
    <rPh sb="121" eb="123">
      <t>ビョウショウ</t>
    </rPh>
    <rPh sb="123" eb="125">
      <t>キノウ</t>
    </rPh>
    <rPh sb="126" eb="129">
      <t>ビョウショウスウ</t>
    </rPh>
    <rPh sb="133" eb="135">
      <t>ビョウイン</t>
    </rPh>
    <rPh sb="138" eb="139">
      <t>カタ</t>
    </rPh>
    <rPh sb="145" eb="148">
      <t>ロウキュウカ</t>
    </rPh>
    <rPh sb="150" eb="152">
      <t>シセツ</t>
    </rPh>
    <rPh sb="153" eb="155">
      <t>イテン</t>
    </rPh>
    <rPh sb="155" eb="156">
      <t>タ</t>
    </rPh>
    <rPh sb="157" eb="158">
      <t>カ</t>
    </rPh>
    <rPh sb="160" eb="161">
      <t>アワ</t>
    </rPh>
    <rPh sb="163" eb="165">
      <t>ケントウ</t>
    </rPh>
    <rPh sb="166" eb="167">
      <t>ススハカ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</si>
</sst>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25.5</c:v>
                </c:pt>
                <c:pt idx="1">
                  <c:v>28</c:v>
                </c:pt>
                <c:pt idx="2">
                  <c:v>25.2</c:v>
                </c:pt>
                <c:pt idx="3">
                  <c:v>16.899999999999999</c:v>
                </c:pt>
                <c:pt idx="4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3-414F-B020-20117F4C2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66.900000000000006</c:v>
                </c:pt>
                <c:pt idx="2">
                  <c:v>66.099999999999994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3-414F-B020-20117F4C2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125.8</c:v>
                </c:pt>
                <c:pt idx="1">
                  <c:v>140.4</c:v>
                </c:pt>
                <c:pt idx="2">
                  <c:v>177.2</c:v>
                </c:pt>
                <c:pt idx="3">
                  <c:v>213</c:v>
                </c:pt>
                <c:pt idx="4">
                  <c:v>174.5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37F-BF52-C08E488B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114.4</c:v>
                </c:pt>
                <c:pt idx="1">
                  <c:v>117</c:v>
                </c:pt>
                <c:pt idx="2">
                  <c:v>118.8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A-437F-BF52-C08E488B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48.9</c:v>
                </c:pt>
                <c:pt idx="2">
                  <c:v>45.4</c:v>
                </c:pt>
                <c:pt idx="3">
                  <c:v>38.9</c:v>
                </c:pt>
                <c:pt idx="4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1-4A7D-B63C-AEA22EEF0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77</c:v>
                </c:pt>
                <c:pt idx="2">
                  <c:v>77.099999999999994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1-4A7D-B63C-AEA22EEF0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95.4</c:v>
                </c:pt>
                <c:pt idx="1">
                  <c:v>94.6</c:v>
                </c:pt>
                <c:pt idx="2">
                  <c:v>90</c:v>
                </c:pt>
                <c:pt idx="3">
                  <c:v>96.7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6-481D-BF88-30051F068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97.5</c:v>
                </c:pt>
                <c:pt idx="2">
                  <c:v>97.7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6-481D-BF88-30051F068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68.8</c:v>
                </c:pt>
                <c:pt idx="2">
                  <c:v>68.900000000000006</c:v>
                </c:pt>
                <c:pt idx="3">
                  <c:v>70.8</c:v>
                </c:pt>
                <c:pt idx="4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6-495B-92F8-D7650F2BA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53.8</c:v>
                </c:pt>
                <c:pt idx="1">
                  <c:v>56.1</c:v>
                </c:pt>
                <c:pt idx="2">
                  <c:v>56.4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6-495B-92F8-D7650F2BA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85.6</c:v>
                </c:pt>
                <c:pt idx="2">
                  <c:v>85</c:v>
                </c:pt>
                <c:pt idx="3">
                  <c:v>85.6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1-494D-AE68-EE8BD105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73.2</c:v>
                </c:pt>
                <c:pt idx="2">
                  <c:v>73.400000000000006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1-494D-AE68-EE8BD105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27067870</c:v>
                </c:pt>
                <c:pt idx="1">
                  <c:v>26808056</c:v>
                </c:pt>
                <c:pt idx="2">
                  <c:v>25215000</c:v>
                </c:pt>
                <c:pt idx="3">
                  <c:v>25189426</c:v>
                </c:pt>
                <c:pt idx="4">
                  <c:v>25184241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5-4C82-B147-805412CA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38480542</c:v>
                </c:pt>
                <c:pt idx="1">
                  <c:v>38744035</c:v>
                </c:pt>
                <c:pt idx="2">
                  <c:v>40117620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5-4C82-B147-805412CA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16.8</c:v>
                </c:pt>
                <c:pt idx="1">
                  <c:v>15.9</c:v>
                </c:pt>
                <c:pt idx="2">
                  <c:v>14.1</c:v>
                </c:pt>
                <c:pt idx="3">
                  <c:v>16.7</c:v>
                </c:pt>
                <c:pt idx="4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F-4903-9BD3-2666DABA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16.5</c:v>
                </c:pt>
                <c:pt idx="2">
                  <c:v>16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F-4903-9BD3-2666DABA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121.6</c:v>
                </c:pt>
                <c:pt idx="1">
                  <c:v>127.3</c:v>
                </c:pt>
                <c:pt idx="2">
                  <c:v>143.5</c:v>
                </c:pt>
                <c:pt idx="3">
                  <c:v>169.8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A25-9B5A-25324731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71.099999999999994</c:v>
                </c:pt>
                <c:pt idx="2">
                  <c:v>72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4-4A25-9B5A-25324731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5522</c:v>
                </c:pt>
                <c:pt idx="1">
                  <c:v>5626</c:v>
                </c:pt>
                <c:pt idx="2">
                  <c:v>5714</c:v>
                </c:pt>
                <c:pt idx="3">
                  <c:v>5890</c:v>
                </c:pt>
                <c:pt idx="4">
                  <c:v>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F-44A6-B265-FAF8F39C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8852</c:v>
                </c:pt>
                <c:pt idx="1">
                  <c:v>9060</c:v>
                </c:pt>
                <c:pt idx="2">
                  <c:v>9135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F-44A6-B265-FAF8F39C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23303</c:v>
                </c:pt>
                <c:pt idx="1">
                  <c:v>21088</c:v>
                </c:pt>
                <c:pt idx="2">
                  <c:v>20767</c:v>
                </c:pt>
                <c:pt idx="3">
                  <c:v>23608</c:v>
                </c:pt>
                <c:pt idx="4">
                  <c:v>23510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F-446F-8A80-B7FB4D67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25249</c:v>
                </c:pt>
                <c:pt idx="1">
                  <c:v>25711</c:v>
                </c:pt>
                <c:pt idx="2">
                  <c:v>26415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F-446F-8A80-B7FB4D67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L55" zoomScaleNormal="100" zoomScaleSheetLayoutView="70" workbookViewId="0">
      <selection activeCell="NY70" sqref="NY70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15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15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9" t="str">
        <f>データ!H6</f>
        <v>北海道長万部町　町立病院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15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50床以上～100床未満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30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>
        <f>データ!AA6</f>
        <v>24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15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5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 t="str">
        <f>データ!AC6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54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15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9">
        <f>データ!U6</f>
        <v>4953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3669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第１種該当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-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１３：１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20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20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 x14ac:dyDescent="0.15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 x14ac:dyDescent="0.15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180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2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4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2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4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2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4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2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4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2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4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2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4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2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4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2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4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2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4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2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4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95.4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94.6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90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96.7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99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51.3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48.9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45.4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38.9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46.1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125.8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140.4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177.2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213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174.5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25.5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28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25.2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16.899999999999999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21.4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2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4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98.2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97.5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97.7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100.7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103.6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78.099999999999994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77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77.099999999999994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73.8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75.5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114.4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118.8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136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131.30000000000001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67.900000000000006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66.900000000000006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66.099999999999994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62.3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62.1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5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7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181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2" t="s">
        <v>182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23303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21088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20767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23608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23510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5522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5626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5714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5890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6743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121.6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127.3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143.5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169.8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142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16.8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15.9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14.1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16.7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16.399999999999999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2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 x14ac:dyDescent="0.15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25249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25711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26415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27227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28176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8852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9060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9135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9509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9548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70.3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71.099999999999994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72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77.7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75.7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17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16.5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16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15.7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14.6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2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2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2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2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2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2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 x14ac:dyDescent="0.15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2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 x14ac:dyDescent="0.15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2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2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2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2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5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7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183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67.2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68.8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68.900000000000006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70.8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72.8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84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85.6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85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85.6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87.5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27067870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26808056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25215000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25189426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25184241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53.8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56.1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56.4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58.3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73.2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73.400000000000006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72.5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72.3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38480542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38744035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40117620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42330999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43068047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15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2YOJ2vojJHyyzixR5fF5jN8vQrPOVcTedQUszZFLwZp/2RiuMyyW1sDoB1z/eWzBaWmPxTx6gFBjU7wfH/EC2g==" saltValue="HgbLf2eBtLQatUggbHj95g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1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154</v>
      </c>
      <c r="AV5" s="52" t="s">
        <v>155</v>
      </c>
      <c r="AW5" s="52" t="s">
        <v>146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144</v>
      </c>
      <c r="BG5" s="52" t="s">
        <v>155</v>
      </c>
      <c r="BH5" s="52" t="s">
        <v>146</v>
      </c>
      <c r="BI5" s="52" t="s">
        <v>147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143</v>
      </c>
      <c r="BQ5" s="52" t="s">
        <v>144</v>
      </c>
      <c r="BR5" s="52" t="s">
        <v>145</v>
      </c>
      <c r="BS5" s="52" t="s">
        <v>146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154</v>
      </c>
      <c r="CC5" s="52" t="s">
        <v>155</v>
      </c>
      <c r="CD5" s="52" t="s">
        <v>146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143</v>
      </c>
      <c r="CM5" s="52" t="s">
        <v>144</v>
      </c>
      <c r="CN5" s="52" t="s">
        <v>155</v>
      </c>
      <c r="CO5" s="52" t="s">
        <v>156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144</v>
      </c>
      <c r="CY5" s="52" t="s">
        <v>155</v>
      </c>
      <c r="CZ5" s="52" t="s">
        <v>156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143</v>
      </c>
      <c r="DI5" s="52" t="s">
        <v>144</v>
      </c>
      <c r="DJ5" s="52" t="s">
        <v>145</v>
      </c>
      <c r="DK5" s="52" t="s">
        <v>156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157</v>
      </c>
      <c r="DT5" s="52" t="s">
        <v>144</v>
      </c>
      <c r="DU5" s="52" t="s">
        <v>145</v>
      </c>
      <c r="DV5" s="52" t="s">
        <v>156</v>
      </c>
      <c r="DW5" s="52" t="s">
        <v>158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144</v>
      </c>
      <c r="EF5" s="52" t="s">
        <v>155</v>
      </c>
      <c r="EG5" s="52" t="s">
        <v>146</v>
      </c>
      <c r="EH5" s="52" t="s">
        <v>158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159</v>
      </c>
      <c r="EO5" s="52" t="s">
        <v>157</v>
      </c>
      <c r="EP5" s="52" t="s">
        <v>144</v>
      </c>
      <c r="EQ5" s="52" t="s">
        <v>145</v>
      </c>
      <c r="ER5" s="52" t="s">
        <v>146</v>
      </c>
      <c r="ES5" s="52" t="s">
        <v>158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15">
      <c r="A6" s="38" t="s">
        <v>160</v>
      </c>
      <c r="B6" s="53">
        <f>B8</f>
        <v>2021</v>
      </c>
      <c r="C6" s="53">
        <f t="shared" ref="C6:M6" si="2">C8</f>
        <v>13471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8" t="str">
        <f>IF(H8&lt;&gt;I8,H8,"")&amp;IF(I8&lt;&gt;J8,I8,"")&amp;"　"&amp;J8</f>
        <v>北海道長万部町　町立病院</v>
      </c>
      <c r="I6" s="159"/>
      <c r="J6" s="160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50床以上～100床未満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5</v>
      </c>
      <c r="R6" s="53" t="str">
        <f t="shared" si="3"/>
        <v>-</v>
      </c>
      <c r="S6" s="53" t="str">
        <f t="shared" si="3"/>
        <v>ド</v>
      </c>
      <c r="T6" s="53" t="str">
        <f t="shared" si="3"/>
        <v>救</v>
      </c>
      <c r="U6" s="54">
        <f>U8</f>
        <v>4953</v>
      </c>
      <c r="V6" s="54">
        <f>V8</f>
        <v>3669</v>
      </c>
      <c r="W6" s="53" t="str">
        <f>W8</f>
        <v>第１種該当</v>
      </c>
      <c r="X6" s="53" t="str">
        <f t="shared" ref="X6" si="4">X8</f>
        <v>-</v>
      </c>
      <c r="Y6" s="53" t="str">
        <f t="shared" si="3"/>
        <v>１３：１</v>
      </c>
      <c r="Z6" s="54">
        <f t="shared" si="3"/>
        <v>30</v>
      </c>
      <c r="AA6" s="54">
        <f t="shared" si="3"/>
        <v>24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54</v>
      </c>
      <c r="AF6" s="54">
        <f t="shared" si="3"/>
        <v>20</v>
      </c>
      <c r="AG6" s="54" t="str">
        <f t="shared" si="3"/>
        <v>-</v>
      </c>
      <c r="AH6" s="54">
        <f t="shared" si="3"/>
        <v>20</v>
      </c>
      <c r="AI6" s="55">
        <f>IF(AI8="-",NA(),AI8)</f>
        <v>95.4</v>
      </c>
      <c r="AJ6" s="55">
        <f t="shared" ref="AJ6:AR6" si="5">IF(AJ8="-",NA(),AJ8)</f>
        <v>94.6</v>
      </c>
      <c r="AK6" s="55">
        <f t="shared" si="5"/>
        <v>90</v>
      </c>
      <c r="AL6" s="55">
        <f t="shared" si="5"/>
        <v>96.7</v>
      </c>
      <c r="AM6" s="55">
        <f t="shared" si="5"/>
        <v>99</v>
      </c>
      <c r="AN6" s="55">
        <f t="shared" si="5"/>
        <v>98.2</v>
      </c>
      <c r="AO6" s="55">
        <f t="shared" si="5"/>
        <v>97.5</v>
      </c>
      <c r="AP6" s="55">
        <f t="shared" si="5"/>
        <v>97.7</v>
      </c>
      <c r="AQ6" s="55">
        <f t="shared" si="5"/>
        <v>100.7</v>
      </c>
      <c r="AR6" s="55">
        <f t="shared" si="5"/>
        <v>103.6</v>
      </c>
      <c r="AS6" s="55" t="str">
        <f>IF(AS8="-","【-】","【"&amp;SUBSTITUTE(TEXT(AS8,"#,##0.0"),"-","△")&amp;"】")</f>
        <v>【106.2】</v>
      </c>
      <c r="AT6" s="55">
        <f>IF(AT8="-",NA(),AT8)</f>
        <v>51.3</v>
      </c>
      <c r="AU6" s="55">
        <f t="shared" ref="AU6:BC6" si="6">IF(AU8="-",NA(),AU8)</f>
        <v>48.9</v>
      </c>
      <c r="AV6" s="55">
        <f t="shared" si="6"/>
        <v>45.4</v>
      </c>
      <c r="AW6" s="55">
        <f t="shared" si="6"/>
        <v>38.9</v>
      </c>
      <c r="AX6" s="55">
        <f t="shared" si="6"/>
        <v>46.1</v>
      </c>
      <c r="AY6" s="55">
        <f t="shared" si="6"/>
        <v>78.099999999999994</v>
      </c>
      <c r="AZ6" s="55">
        <f t="shared" si="6"/>
        <v>77</v>
      </c>
      <c r="BA6" s="55">
        <f t="shared" si="6"/>
        <v>77.099999999999994</v>
      </c>
      <c r="BB6" s="55">
        <f t="shared" si="6"/>
        <v>73.8</v>
      </c>
      <c r="BC6" s="55">
        <f t="shared" si="6"/>
        <v>75.5</v>
      </c>
      <c r="BD6" s="55" t="str">
        <f>IF(BD8="-","【-】","【"&amp;SUBSTITUTE(TEXT(BD8,"#,##0.0"),"-","△")&amp;"】")</f>
        <v>【86.6】</v>
      </c>
      <c r="BE6" s="55">
        <f>IF(BE8="-",NA(),BE8)</f>
        <v>125.8</v>
      </c>
      <c r="BF6" s="55">
        <f t="shared" ref="BF6:BN6" si="7">IF(BF8="-",NA(),BF8)</f>
        <v>140.4</v>
      </c>
      <c r="BG6" s="55">
        <f t="shared" si="7"/>
        <v>177.2</v>
      </c>
      <c r="BH6" s="55">
        <f t="shared" si="7"/>
        <v>213</v>
      </c>
      <c r="BI6" s="55">
        <f t="shared" si="7"/>
        <v>174.5</v>
      </c>
      <c r="BJ6" s="55">
        <f t="shared" si="7"/>
        <v>114.4</v>
      </c>
      <c r="BK6" s="55">
        <f t="shared" si="7"/>
        <v>117</v>
      </c>
      <c r="BL6" s="55">
        <f t="shared" si="7"/>
        <v>118.8</v>
      </c>
      <c r="BM6" s="55">
        <f t="shared" si="7"/>
        <v>136</v>
      </c>
      <c r="BN6" s="55">
        <f t="shared" si="7"/>
        <v>131.30000000000001</v>
      </c>
      <c r="BO6" s="55" t="str">
        <f>IF(BO8="-","【-】","【"&amp;SUBSTITUTE(TEXT(BO8,"#,##0.0"),"-","△")&amp;"】")</f>
        <v>【70.7】</v>
      </c>
      <c r="BP6" s="55">
        <f>IF(BP8="-",NA(),BP8)</f>
        <v>25.5</v>
      </c>
      <c r="BQ6" s="55">
        <f t="shared" ref="BQ6:BY6" si="8">IF(BQ8="-",NA(),BQ8)</f>
        <v>28</v>
      </c>
      <c r="BR6" s="55">
        <f t="shared" si="8"/>
        <v>25.2</v>
      </c>
      <c r="BS6" s="55">
        <f t="shared" si="8"/>
        <v>16.899999999999999</v>
      </c>
      <c r="BT6" s="55">
        <f t="shared" si="8"/>
        <v>21.4</v>
      </c>
      <c r="BU6" s="55">
        <f t="shared" si="8"/>
        <v>67.900000000000006</v>
      </c>
      <c r="BV6" s="55">
        <f t="shared" si="8"/>
        <v>66.900000000000006</v>
      </c>
      <c r="BW6" s="55">
        <f t="shared" si="8"/>
        <v>66.099999999999994</v>
      </c>
      <c r="BX6" s="55">
        <f t="shared" si="8"/>
        <v>62.3</v>
      </c>
      <c r="BY6" s="55">
        <f t="shared" si="8"/>
        <v>62.1</v>
      </c>
      <c r="BZ6" s="55" t="str">
        <f>IF(BZ8="-","【-】","【"&amp;SUBSTITUTE(TEXT(BZ8,"#,##0.0"),"-","△")&amp;"】")</f>
        <v>【67.1】</v>
      </c>
      <c r="CA6" s="56">
        <f>IF(CA8="-",NA(),CA8)</f>
        <v>23303</v>
      </c>
      <c r="CB6" s="56">
        <f t="shared" ref="CB6:CJ6" si="9">IF(CB8="-",NA(),CB8)</f>
        <v>21088</v>
      </c>
      <c r="CC6" s="56">
        <f t="shared" si="9"/>
        <v>20767</v>
      </c>
      <c r="CD6" s="56">
        <f t="shared" si="9"/>
        <v>23608</v>
      </c>
      <c r="CE6" s="56">
        <f t="shared" si="9"/>
        <v>23510</v>
      </c>
      <c r="CF6" s="56">
        <f t="shared" si="9"/>
        <v>25249</v>
      </c>
      <c r="CG6" s="56">
        <f t="shared" si="9"/>
        <v>25711</v>
      </c>
      <c r="CH6" s="56">
        <f t="shared" si="9"/>
        <v>26415</v>
      </c>
      <c r="CI6" s="56">
        <f t="shared" si="9"/>
        <v>27227</v>
      </c>
      <c r="CJ6" s="56">
        <f t="shared" si="9"/>
        <v>28176</v>
      </c>
      <c r="CK6" s="55" t="str">
        <f>IF(CK8="-","【-】","【"&amp;SUBSTITUTE(TEXT(CK8,"#,##0"),"-","△")&amp;"】")</f>
        <v>【59,287】</v>
      </c>
      <c r="CL6" s="56">
        <f>IF(CL8="-",NA(),CL8)</f>
        <v>5522</v>
      </c>
      <c r="CM6" s="56">
        <f t="shared" ref="CM6:CU6" si="10">IF(CM8="-",NA(),CM8)</f>
        <v>5626</v>
      </c>
      <c r="CN6" s="56">
        <f t="shared" si="10"/>
        <v>5714</v>
      </c>
      <c r="CO6" s="56">
        <f t="shared" si="10"/>
        <v>5890</v>
      </c>
      <c r="CP6" s="56">
        <f t="shared" si="10"/>
        <v>6743</v>
      </c>
      <c r="CQ6" s="56">
        <f t="shared" si="10"/>
        <v>8852</v>
      </c>
      <c r="CR6" s="56">
        <f t="shared" si="10"/>
        <v>9060</v>
      </c>
      <c r="CS6" s="56">
        <f t="shared" si="10"/>
        <v>9135</v>
      </c>
      <c r="CT6" s="56">
        <f t="shared" si="10"/>
        <v>9509</v>
      </c>
      <c r="CU6" s="56">
        <f t="shared" si="10"/>
        <v>9548</v>
      </c>
      <c r="CV6" s="55" t="str">
        <f>IF(CV8="-","【-】","【"&amp;SUBSTITUTE(TEXT(CV8,"#,##0"),"-","△")&amp;"】")</f>
        <v>【17,202】</v>
      </c>
      <c r="CW6" s="55">
        <f>IF(CW8="-",NA(),CW8)</f>
        <v>121.6</v>
      </c>
      <c r="CX6" s="55">
        <f t="shared" ref="CX6:DF6" si="11">IF(CX8="-",NA(),CX8)</f>
        <v>127.3</v>
      </c>
      <c r="CY6" s="55">
        <f t="shared" si="11"/>
        <v>143.5</v>
      </c>
      <c r="CZ6" s="55">
        <f t="shared" si="11"/>
        <v>169.8</v>
      </c>
      <c r="DA6" s="55">
        <f t="shared" si="11"/>
        <v>142</v>
      </c>
      <c r="DB6" s="55">
        <f t="shared" si="11"/>
        <v>70.3</v>
      </c>
      <c r="DC6" s="55">
        <f t="shared" si="11"/>
        <v>71.099999999999994</v>
      </c>
      <c r="DD6" s="55">
        <f t="shared" si="11"/>
        <v>72</v>
      </c>
      <c r="DE6" s="55">
        <f t="shared" si="11"/>
        <v>77.7</v>
      </c>
      <c r="DF6" s="55">
        <f t="shared" si="11"/>
        <v>75.7</v>
      </c>
      <c r="DG6" s="55" t="str">
        <f>IF(DG8="-","【-】","【"&amp;SUBSTITUTE(TEXT(DG8,"#,##0.0"),"-","△")&amp;"】")</f>
        <v>【56.4】</v>
      </c>
      <c r="DH6" s="55">
        <f>IF(DH8="-",NA(),DH8)</f>
        <v>16.8</v>
      </c>
      <c r="DI6" s="55">
        <f t="shared" ref="DI6:DQ6" si="12">IF(DI8="-",NA(),DI8)</f>
        <v>15.9</v>
      </c>
      <c r="DJ6" s="55">
        <f t="shared" si="12"/>
        <v>14.1</v>
      </c>
      <c r="DK6" s="55">
        <f t="shared" si="12"/>
        <v>16.7</v>
      </c>
      <c r="DL6" s="55">
        <f t="shared" si="12"/>
        <v>16.399999999999999</v>
      </c>
      <c r="DM6" s="55">
        <f t="shared" si="12"/>
        <v>17</v>
      </c>
      <c r="DN6" s="55">
        <f t="shared" si="12"/>
        <v>16.5</v>
      </c>
      <c r="DO6" s="55">
        <f t="shared" si="12"/>
        <v>16</v>
      </c>
      <c r="DP6" s="55">
        <f t="shared" si="12"/>
        <v>15.7</v>
      </c>
      <c r="DQ6" s="55">
        <f t="shared" si="12"/>
        <v>14.6</v>
      </c>
      <c r="DR6" s="55" t="str">
        <f>IF(DR8="-","【-】","【"&amp;SUBSTITUTE(TEXT(DR8,"#,##0.0"),"-","△")&amp;"】")</f>
        <v>【24.8】</v>
      </c>
      <c r="DS6" s="55">
        <f>IF(DS8="-",NA(),DS8)</f>
        <v>67.2</v>
      </c>
      <c r="DT6" s="55">
        <f t="shared" ref="DT6:EB6" si="13">IF(DT8="-",NA(),DT8)</f>
        <v>68.8</v>
      </c>
      <c r="DU6" s="55">
        <f t="shared" si="13"/>
        <v>68.900000000000006</v>
      </c>
      <c r="DV6" s="55">
        <f t="shared" si="13"/>
        <v>70.8</v>
      </c>
      <c r="DW6" s="55">
        <f t="shared" si="13"/>
        <v>72.8</v>
      </c>
      <c r="DX6" s="55">
        <f t="shared" si="13"/>
        <v>53.8</v>
      </c>
      <c r="DY6" s="55">
        <f t="shared" si="13"/>
        <v>56.1</v>
      </c>
      <c r="DZ6" s="55">
        <f t="shared" si="13"/>
        <v>56.4</v>
      </c>
      <c r="EA6" s="55">
        <f t="shared" si="13"/>
        <v>56.9</v>
      </c>
      <c r="EB6" s="55">
        <f t="shared" si="13"/>
        <v>58.3</v>
      </c>
      <c r="EC6" s="55" t="str">
        <f>IF(EC8="-","【-】","【"&amp;SUBSTITUTE(TEXT(EC8,"#,##0.0"),"-","△")&amp;"】")</f>
        <v>【56.0】</v>
      </c>
      <c r="ED6" s="55">
        <f>IF(ED8="-",NA(),ED8)</f>
        <v>84</v>
      </c>
      <c r="EE6" s="55">
        <f t="shared" ref="EE6:EM6" si="14">IF(EE8="-",NA(),EE8)</f>
        <v>85.6</v>
      </c>
      <c r="EF6" s="55">
        <f t="shared" si="14"/>
        <v>85</v>
      </c>
      <c r="EG6" s="55">
        <f t="shared" si="14"/>
        <v>85.6</v>
      </c>
      <c r="EH6" s="55">
        <f t="shared" si="14"/>
        <v>87.5</v>
      </c>
      <c r="EI6" s="55">
        <f t="shared" si="14"/>
        <v>71</v>
      </c>
      <c r="EJ6" s="55">
        <f t="shared" si="14"/>
        <v>73.2</v>
      </c>
      <c r="EK6" s="55">
        <f t="shared" si="14"/>
        <v>73.400000000000006</v>
      </c>
      <c r="EL6" s="55">
        <f t="shared" si="14"/>
        <v>72.5</v>
      </c>
      <c r="EM6" s="55">
        <f t="shared" si="14"/>
        <v>72.3</v>
      </c>
      <c r="EN6" s="55" t="str">
        <f>IF(EN8="-","【-】","【"&amp;SUBSTITUTE(TEXT(EN8,"#,##0.0"),"-","△")&amp;"】")</f>
        <v>【70.7】</v>
      </c>
      <c r="EO6" s="56">
        <f>IF(EO8="-",NA(),EO8)</f>
        <v>27067870</v>
      </c>
      <c r="EP6" s="56">
        <f t="shared" ref="EP6:EX6" si="15">IF(EP8="-",NA(),EP8)</f>
        <v>26808056</v>
      </c>
      <c r="EQ6" s="56">
        <f t="shared" si="15"/>
        <v>25215000</v>
      </c>
      <c r="ER6" s="56">
        <f t="shared" si="15"/>
        <v>25189426</v>
      </c>
      <c r="ES6" s="56">
        <f t="shared" si="15"/>
        <v>25184241</v>
      </c>
      <c r="ET6" s="56">
        <f t="shared" si="15"/>
        <v>38480542</v>
      </c>
      <c r="EU6" s="56">
        <f t="shared" si="15"/>
        <v>38744035</v>
      </c>
      <c r="EV6" s="56">
        <f t="shared" si="15"/>
        <v>40117620</v>
      </c>
      <c r="EW6" s="56">
        <f t="shared" si="15"/>
        <v>42330999</v>
      </c>
      <c r="EX6" s="56">
        <f t="shared" si="15"/>
        <v>43068047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161</v>
      </c>
      <c r="B7" s="53">
        <f t="shared" ref="B7:AH7" si="16">B8</f>
        <v>2021</v>
      </c>
      <c r="C7" s="53">
        <f t="shared" si="16"/>
        <v>13471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50床以上～100床未満</v>
      </c>
      <c r="O7" s="53" t="str">
        <f>O8</f>
        <v>非設置</v>
      </c>
      <c r="P7" s="53" t="str">
        <f>P8</f>
        <v>直営</v>
      </c>
      <c r="Q7" s="54">
        <f t="shared" si="16"/>
        <v>5</v>
      </c>
      <c r="R7" s="53" t="str">
        <f t="shared" si="16"/>
        <v>-</v>
      </c>
      <c r="S7" s="53" t="str">
        <f t="shared" si="16"/>
        <v>ド</v>
      </c>
      <c r="T7" s="53" t="str">
        <f t="shared" si="16"/>
        <v>救</v>
      </c>
      <c r="U7" s="54">
        <f>U8</f>
        <v>4953</v>
      </c>
      <c r="V7" s="54">
        <f>V8</f>
        <v>3669</v>
      </c>
      <c r="W7" s="53" t="str">
        <f>W8</f>
        <v>第１種該当</v>
      </c>
      <c r="X7" s="53" t="str">
        <f t="shared" si="16"/>
        <v>-</v>
      </c>
      <c r="Y7" s="53" t="str">
        <f t="shared" si="16"/>
        <v>１３：１</v>
      </c>
      <c r="Z7" s="54">
        <f t="shared" si="16"/>
        <v>30</v>
      </c>
      <c r="AA7" s="54">
        <f t="shared" si="16"/>
        <v>24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54</v>
      </c>
      <c r="AF7" s="54">
        <f t="shared" si="16"/>
        <v>20</v>
      </c>
      <c r="AG7" s="54" t="str">
        <f t="shared" si="16"/>
        <v>-</v>
      </c>
      <c r="AH7" s="54">
        <f t="shared" si="16"/>
        <v>20</v>
      </c>
      <c r="AI7" s="55">
        <f>AI8</f>
        <v>95.4</v>
      </c>
      <c r="AJ7" s="55">
        <f t="shared" ref="AJ7:AR7" si="17">AJ8</f>
        <v>94.6</v>
      </c>
      <c r="AK7" s="55">
        <f t="shared" si="17"/>
        <v>90</v>
      </c>
      <c r="AL7" s="55">
        <f t="shared" si="17"/>
        <v>96.7</v>
      </c>
      <c r="AM7" s="55">
        <f t="shared" si="17"/>
        <v>99</v>
      </c>
      <c r="AN7" s="55">
        <f t="shared" si="17"/>
        <v>98.2</v>
      </c>
      <c r="AO7" s="55">
        <f t="shared" si="17"/>
        <v>97.5</v>
      </c>
      <c r="AP7" s="55">
        <f t="shared" si="17"/>
        <v>97.7</v>
      </c>
      <c r="AQ7" s="55">
        <f t="shared" si="17"/>
        <v>100.7</v>
      </c>
      <c r="AR7" s="55">
        <f t="shared" si="17"/>
        <v>103.6</v>
      </c>
      <c r="AS7" s="55"/>
      <c r="AT7" s="55">
        <f>AT8</f>
        <v>51.3</v>
      </c>
      <c r="AU7" s="55">
        <f t="shared" ref="AU7:BC7" si="18">AU8</f>
        <v>48.9</v>
      </c>
      <c r="AV7" s="55">
        <f t="shared" si="18"/>
        <v>45.4</v>
      </c>
      <c r="AW7" s="55">
        <f t="shared" si="18"/>
        <v>38.9</v>
      </c>
      <c r="AX7" s="55">
        <f t="shared" si="18"/>
        <v>46.1</v>
      </c>
      <c r="AY7" s="55">
        <f t="shared" si="18"/>
        <v>78.099999999999994</v>
      </c>
      <c r="AZ7" s="55">
        <f t="shared" si="18"/>
        <v>77</v>
      </c>
      <c r="BA7" s="55">
        <f t="shared" si="18"/>
        <v>77.099999999999994</v>
      </c>
      <c r="BB7" s="55">
        <f t="shared" si="18"/>
        <v>73.8</v>
      </c>
      <c r="BC7" s="55">
        <f t="shared" si="18"/>
        <v>75.5</v>
      </c>
      <c r="BD7" s="55"/>
      <c r="BE7" s="55">
        <f>BE8</f>
        <v>125.8</v>
      </c>
      <c r="BF7" s="55">
        <f t="shared" ref="BF7:BN7" si="19">BF8</f>
        <v>140.4</v>
      </c>
      <c r="BG7" s="55">
        <f t="shared" si="19"/>
        <v>177.2</v>
      </c>
      <c r="BH7" s="55">
        <f t="shared" si="19"/>
        <v>213</v>
      </c>
      <c r="BI7" s="55">
        <f t="shared" si="19"/>
        <v>174.5</v>
      </c>
      <c r="BJ7" s="55">
        <f t="shared" si="19"/>
        <v>114.4</v>
      </c>
      <c r="BK7" s="55">
        <f t="shared" si="19"/>
        <v>117</v>
      </c>
      <c r="BL7" s="55">
        <f t="shared" si="19"/>
        <v>118.8</v>
      </c>
      <c r="BM7" s="55">
        <f t="shared" si="19"/>
        <v>136</v>
      </c>
      <c r="BN7" s="55">
        <f t="shared" si="19"/>
        <v>131.30000000000001</v>
      </c>
      <c r="BO7" s="55"/>
      <c r="BP7" s="55">
        <f>BP8</f>
        <v>25.5</v>
      </c>
      <c r="BQ7" s="55">
        <f t="shared" ref="BQ7:BY7" si="20">BQ8</f>
        <v>28</v>
      </c>
      <c r="BR7" s="55">
        <f t="shared" si="20"/>
        <v>25.2</v>
      </c>
      <c r="BS7" s="55">
        <f t="shared" si="20"/>
        <v>16.899999999999999</v>
      </c>
      <c r="BT7" s="55">
        <f t="shared" si="20"/>
        <v>21.4</v>
      </c>
      <c r="BU7" s="55">
        <f t="shared" si="20"/>
        <v>67.900000000000006</v>
      </c>
      <c r="BV7" s="55">
        <f t="shared" si="20"/>
        <v>66.900000000000006</v>
      </c>
      <c r="BW7" s="55">
        <f t="shared" si="20"/>
        <v>66.099999999999994</v>
      </c>
      <c r="BX7" s="55">
        <f t="shared" si="20"/>
        <v>62.3</v>
      </c>
      <c r="BY7" s="55">
        <f t="shared" si="20"/>
        <v>62.1</v>
      </c>
      <c r="BZ7" s="55"/>
      <c r="CA7" s="56">
        <f>CA8</f>
        <v>23303</v>
      </c>
      <c r="CB7" s="56">
        <f t="shared" ref="CB7:CJ7" si="21">CB8</f>
        <v>21088</v>
      </c>
      <c r="CC7" s="56">
        <f t="shared" si="21"/>
        <v>20767</v>
      </c>
      <c r="CD7" s="56">
        <f t="shared" si="21"/>
        <v>23608</v>
      </c>
      <c r="CE7" s="56">
        <f t="shared" si="21"/>
        <v>23510</v>
      </c>
      <c r="CF7" s="56">
        <f t="shared" si="21"/>
        <v>25249</v>
      </c>
      <c r="CG7" s="56">
        <f t="shared" si="21"/>
        <v>25711</v>
      </c>
      <c r="CH7" s="56">
        <f t="shared" si="21"/>
        <v>26415</v>
      </c>
      <c r="CI7" s="56">
        <f t="shared" si="21"/>
        <v>27227</v>
      </c>
      <c r="CJ7" s="56">
        <f t="shared" si="21"/>
        <v>28176</v>
      </c>
      <c r="CK7" s="55"/>
      <c r="CL7" s="56">
        <f>CL8</f>
        <v>5522</v>
      </c>
      <c r="CM7" s="56">
        <f t="shared" ref="CM7:CU7" si="22">CM8</f>
        <v>5626</v>
      </c>
      <c r="CN7" s="56">
        <f t="shared" si="22"/>
        <v>5714</v>
      </c>
      <c r="CO7" s="56">
        <f t="shared" si="22"/>
        <v>5890</v>
      </c>
      <c r="CP7" s="56">
        <f t="shared" si="22"/>
        <v>6743</v>
      </c>
      <c r="CQ7" s="56">
        <f t="shared" si="22"/>
        <v>8852</v>
      </c>
      <c r="CR7" s="56">
        <f t="shared" si="22"/>
        <v>9060</v>
      </c>
      <c r="CS7" s="56">
        <f t="shared" si="22"/>
        <v>9135</v>
      </c>
      <c r="CT7" s="56">
        <f t="shared" si="22"/>
        <v>9509</v>
      </c>
      <c r="CU7" s="56">
        <f t="shared" si="22"/>
        <v>9548</v>
      </c>
      <c r="CV7" s="55"/>
      <c r="CW7" s="55">
        <f>CW8</f>
        <v>121.6</v>
      </c>
      <c r="CX7" s="55">
        <f t="shared" ref="CX7:DF7" si="23">CX8</f>
        <v>127.3</v>
      </c>
      <c r="CY7" s="55">
        <f t="shared" si="23"/>
        <v>143.5</v>
      </c>
      <c r="CZ7" s="55">
        <f t="shared" si="23"/>
        <v>169.8</v>
      </c>
      <c r="DA7" s="55">
        <f t="shared" si="23"/>
        <v>142</v>
      </c>
      <c r="DB7" s="55">
        <f t="shared" si="23"/>
        <v>70.3</v>
      </c>
      <c r="DC7" s="55">
        <f t="shared" si="23"/>
        <v>71.099999999999994</v>
      </c>
      <c r="DD7" s="55">
        <f t="shared" si="23"/>
        <v>72</v>
      </c>
      <c r="DE7" s="55">
        <f t="shared" si="23"/>
        <v>77.7</v>
      </c>
      <c r="DF7" s="55">
        <f t="shared" si="23"/>
        <v>75.7</v>
      </c>
      <c r="DG7" s="55"/>
      <c r="DH7" s="55">
        <f>DH8</f>
        <v>16.8</v>
      </c>
      <c r="DI7" s="55">
        <f t="shared" ref="DI7:DQ7" si="24">DI8</f>
        <v>15.9</v>
      </c>
      <c r="DJ7" s="55">
        <f t="shared" si="24"/>
        <v>14.1</v>
      </c>
      <c r="DK7" s="55">
        <f t="shared" si="24"/>
        <v>16.7</v>
      </c>
      <c r="DL7" s="55">
        <f t="shared" si="24"/>
        <v>16.399999999999999</v>
      </c>
      <c r="DM7" s="55">
        <f t="shared" si="24"/>
        <v>17</v>
      </c>
      <c r="DN7" s="55">
        <f t="shared" si="24"/>
        <v>16.5</v>
      </c>
      <c r="DO7" s="55">
        <f t="shared" si="24"/>
        <v>16</v>
      </c>
      <c r="DP7" s="55">
        <f t="shared" si="24"/>
        <v>15.7</v>
      </c>
      <c r="DQ7" s="55">
        <f t="shared" si="24"/>
        <v>14.6</v>
      </c>
      <c r="DR7" s="55"/>
      <c r="DS7" s="55">
        <f>DS8</f>
        <v>67.2</v>
      </c>
      <c r="DT7" s="55">
        <f t="shared" ref="DT7:EB7" si="25">DT8</f>
        <v>68.8</v>
      </c>
      <c r="DU7" s="55">
        <f t="shared" si="25"/>
        <v>68.900000000000006</v>
      </c>
      <c r="DV7" s="55">
        <f t="shared" si="25"/>
        <v>70.8</v>
      </c>
      <c r="DW7" s="55">
        <f t="shared" si="25"/>
        <v>72.8</v>
      </c>
      <c r="DX7" s="55">
        <f t="shared" si="25"/>
        <v>53.8</v>
      </c>
      <c r="DY7" s="55">
        <f t="shared" si="25"/>
        <v>56.1</v>
      </c>
      <c r="DZ7" s="55">
        <f t="shared" si="25"/>
        <v>56.4</v>
      </c>
      <c r="EA7" s="55">
        <f t="shared" si="25"/>
        <v>56.9</v>
      </c>
      <c r="EB7" s="55">
        <f t="shared" si="25"/>
        <v>58.3</v>
      </c>
      <c r="EC7" s="55"/>
      <c r="ED7" s="55">
        <f>ED8</f>
        <v>84</v>
      </c>
      <c r="EE7" s="55">
        <f t="shared" ref="EE7:EM7" si="26">EE8</f>
        <v>85.6</v>
      </c>
      <c r="EF7" s="55">
        <f t="shared" si="26"/>
        <v>85</v>
      </c>
      <c r="EG7" s="55">
        <f t="shared" si="26"/>
        <v>85.6</v>
      </c>
      <c r="EH7" s="55">
        <f t="shared" si="26"/>
        <v>87.5</v>
      </c>
      <c r="EI7" s="55">
        <f t="shared" si="26"/>
        <v>71</v>
      </c>
      <c r="EJ7" s="55">
        <f t="shared" si="26"/>
        <v>73.2</v>
      </c>
      <c r="EK7" s="55">
        <f t="shared" si="26"/>
        <v>73.400000000000006</v>
      </c>
      <c r="EL7" s="55">
        <f t="shared" si="26"/>
        <v>72.5</v>
      </c>
      <c r="EM7" s="55">
        <f t="shared" si="26"/>
        <v>72.3</v>
      </c>
      <c r="EN7" s="55"/>
      <c r="EO7" s="56">
        <f>EO8</f>
        <v>27067870</v>
      </c>
      <c r="EP7" s="56">
        <f t="shared" ref="EP7:EX7" si="27">EP8</f>
        <v>26808056</v>
      </c>
      <c r="EQ7" s="56">
        <f t="shared" si="27"/>
        <v>25215000</v>
      </c>
      <c r="ER7" s="56">
        <f t="shared" si="27"/>
        <v>25189426</v>
      </c>
      <c r="ES7" s="56">
        <f t="shared" si="27"/>
        <v>25184241</v>
      </c>
      <c r="ET7" s="56">
        <f t="shared" si="27"/>
        <v>38480542</v>
      </c>
      <c r="EU7" s="56">
        <f t="shared" si="27"/>
        <v>38744035</v>
      </c>
      <c r="EV7" s="56">
        <f t="shared" si="27"/>
        <v>40117620</v>
      </c>
      <c r="EW7" s="56">
        <f t="shared" si="27"/>
        <v>42330999</v>
      </c>
      <c r="EX7" s="56">
        <f t="shared" si="27"/>
        <v>43068047</v>
      </c>
      <c r="EY7" s="56"/>
    </row>
    <row r="8" spans="1:155" s="57" customFormat="1" x14ac:dyDescent="0.15">
      <c r="A8" s="38"/>
      <c r="B8" s="58">
        <v>2021</v>
      </c>
      <c r="C8" s="58">
        <v>13471</v>
      </c>
      <c r="D8" s="58">
        <v>46</v>
      </c>
      <c r="E8" s="58">
        <v>6</v>
      </c>
      <c r="F8" s="58">
        <v>0</v>
      </c>
      <c r="G8" s="58">
        <v>1</v>
      </c>
      <c r="H8" s="58" t="s">
        <v>162</v>
      </c>
      <c r="I8" s="58" t="s">
        <v>163</v>
      </c>
      <c r="J8" s="58" t="s">
        <v>164</v>
      </c>
      <c r="K8" s="58" t="s">
        <v>165</v>
      </c>
      <c r="L8" s="58" t="s">
        <v>166</v>
      </c>
      <c r="M8" s="58" t="s">
        <v>167</v>
      </c>
      <c r="N8" s="58" t="s">
        <v>168</v>
      </c>
      <c r="O8" s="58" t="s">
        <v>169</v>
      </c>
      <c r="P8" s="58" t="s">
        <v>170</v>
      </c>
      <c r="Q8" s="59">
        <v>5</v>
      </c>
      <c r="R8" s="58" t="s">
        <v>39</v>
      </c>
      <c r="S8" s="58" t="s">
        <v>171</v>
      </c>
      <c r="T8" s="58" t="s">
        <v>172</v>
      </c>
      <c r="U8" s="59">
        <v>4953</v>
      </c>
      <c r="V8" s="59">
        <v>3669</v>
      </c>
      <c r="W8" s="58" t="s">
        <v>173</v>
      </c>
      <c r="X8" s="58" t="s">
        <v>39</v>
      </c>
      <c r="Y8" s="60" t="s">
        <v>174</v>
      </c>
      <c r="Z8" s="59">
        <v>30</v>
      </c>
      <c r="AA8" s="59">
        <v>24</v>
      </c>
      <c r="AB8" s="59" t="s">
        <v>39</v>
      </c>
      <c r="AC8" s="59" t="s">
        <v>39</v>
      </c>
      <c r="AD8" s="59" t="s">
        <v>39</v>
      </c>
      <c r="AE8" s="59">
        <v>54</v>
      </c>
      <c r="AF8" s="59">
        <v>20</v>
      </c>
      <c r="AG8" s="59" t="s">
        <v>39</v>
      </c>
      <c r="AH8" s="59">
        <v>20</v>
      </c>
      <c r="AI8" s="61">
        <v>95.4</v>
      </c>
      <c r="AJ8" s="61">
        <v>94.6</v>
      </c>
      <c r="AK8" s="61">
        <v>90</v>
      </c>
      <c r="AL8" s="61">
        <v>96.7</v>
      </c>
      <c r="AM8" s="61">
        <v>99</v>
      </c>
      <c r="AN8" s="61">
        <v>98.2</v>
      </c>
      <c r="AO8" s="61">
        <v>97.5</v>
      </c>
      <c r="AP8" s="61">
        <v>97.7</v>
      </c>
      <c r="AQ8" s="61">
        <v>100.7</v>
      </c>
      <c r="AR8" s="61">
        <v>103.6</v>
      </c>
      <c r="AS8" s="61">
        <v>106.2</v>
      </c>
      <c r="AT8" s="61">
        <v>51.3</v>
      </c>
      <c r="AU8" s="61">
        <v>48.9</v>
      </c>
      <c r="AV8" s="61">
        <v>45.4</v>
      </c>
      <c r="AW8" s="61">
        <v>38.9</v>
      </c>
      <c r="AX8" s="61">
        <v>46.1</v>
      </c>
      <c r="AY8" s="61">
        <v>78.099999999999994</v>
      </c>
      <c r="AZ8" s="61">
        <v>77</v>
      </c>
      <c r="BA8" s="61">
        <v>77.099999999999994</v>
      </c>
      <c r="BB8" s="61">
        <v>73.8</v>
      </c>
      <c r="BC8" s="61">
        <v>75.5</v>
      </c>
      <c r="BD8" s="61">
        <v>86.6</v>
      </c>
      <c r="BE8" s="62">
        <v>125.8</v>
      </c>
      <c r="BF8" s="62">
        <v>140.4</v>
      </c>
      <c r="BG8" s="62">
        <v>177.2</v>
      </c>
      <c r="BH8" s="62">
        <v>213</v>
      </c>
      <c r="BI8" s="62">
        <v>174.5</v>
      </c>
      <c r="BJ8" s="62">
        <v>114.4</v>
      </c>
      <c r="BK8" s="62">
        <v>117</v>
      </c>
      <c r="BL8" s="62">
        <v>118.8</v>
      </c>
      <c r="BM8" s="62">
        <v>136</v>
      </c>
      <c r="BN8" s="62">
        <v>131.30000000000001</v>
      </c>
      <c r="BO8" s="62">
        <v>70.7</v>
      </c>
      <c r="BP8" s="61">
        <v>25.5</v>
      </c>
      <c r="BQ8" s="61">
        <v>28</v>
      </c>
      <c r="BR8" s="61">
        <v>25.2</v>
      </c>
      <c r="BS8" s="61">
        <v>16.899999999999999</v>
      </c>
      <c r="BT8" s="61">
        <v>21.4</v>
      </c>
      <c r="BU8" s="61">
        <v>67.900000000000006</v>
      </c>
      <c r="BV8" s="61">
        <v>66.900000000000006</v>
      </c>
      <c r="BW8" s="61">
        <v>66.099999999999994</v>
      </c>
      <c r="BX8" s="61">
        <v>62.3</v>
      </c>
      <c r="BY8" s="61">
        <v>62.1</v>
      </c>
      <c r="BZ8" s="61">
        <v>67.099999999999994</v>
      </c>
      <c r="CA8" s="62">
        <v>23303</v>
      </c>
      <c r="CB8" s="62">
        <v>21088</v>
      </c>
      <c r="CC8" s="62">
        <v>20767</v>
      </c>
      <c r="CD8" s="62">
        <v>23608</v>
      </c>
      <c r="CE8" s="62">
        <v>23510</v>
      </c>
      <c r="CF8" s="62">
        <v>25249</v>
      </c>
      <c r="CG8" s="62">
        <v>25711</v>
      </c>
      <c r="CH8" s="62">
        <v>26415</v>
      </c>
      <c r="CI8" s="62">
        <v>27227</v>
      </c>
      <c r="CJ8" s="62">
        <v>28176</v>
      </c>
      <c r="CK8" s="61">
        <v>59287</v>
      </c>
      <c r="CL8" s="62">
        <v>5522</v>
      </c>
      <c r="CM8" s="62">
        <v>5626</v>
      </c>
      <c r="CN8" s="62">
        <v>5714</v>
      </c>
      <c r="CO8" s="62">
        <v>5890</v>
      </c>
      <c r="CP8" s="62">
        <v>6743</v>
      </c>
      <c r="CQ8" s="62">
        <v>8852</v>
      </c>
      <c r="CR8" s="62">
        <v>9060</v>
      </c>
      <c r="CS8" s="62">
        <v>9135</v>
      </c>
      <c r="CT8" s="62">
        <v>9509</v>
      </c>
      <c r="CU8" s="62">
        <v>9548</v>
      </c>
      <c r="CV8" s="61">
        <v>17202</v>
      </c>
      <c r="CW8" s="62">
        <v>121.6</v>
      </c>
      <c r="CX8" s="62">
        <v>127.3</v>
      </c>
      <c r="CY8" s="62">
        <v>143.5</v>
      </c>
      <c r="CZ8" s="62">
        <v>169.8</v>
      </c>
      <c r="DA8" s="62">
        <v>142</v>
      </c>
      <c r="DB8" s="62">
        <v>70.3</v>
      </c>
      <c r="DC8" s="62">
        <v>71.099999999999994</v>
      </c>
      <c r="DD8" s="62">
        <v>72</v>
      </c>
      <c r="DE8" s="62">
        <v>77.7</v>
      </c>
      <c r="DF8" s="62">
        <v>75.7</v>
      </c>
      <c r="DG8" s="62">
        <v>56.4</v>
      </c>
      <c r="DH8" s="62">
        <v>16.8</v>
      </c>
      <c r="DI8" s="62">
        <v>15.9</v>
      </c>
      <c r="DJ8" s="62">
        <v>14.1</v>
      </c>
      <c r="DK8" s="62">
        <v>16.7</v>
      </c>
      <c r="DL8" s="62">
        <v>16.399999999999999</v>
      </c>
      <c r="DM8" s="62">
        <v>17</v>
      </c>
      <c r="DN8" s="62">
        <v>16.5</v>
      </c>
      <c r="DO8" s="62">
        <v>16</v>
      </c>
      <c r="DP8" s="62">
        <v>15.7</v>
      </c>
      <c r="DQ8" s="62">
        <v>14.6</v>
      </c>
      <c r="DR8" s="62">
        <v>24.8</v>
      </c>
      <c r="DS8" s="61">
        <v>67.2</v>
      </c>
      <c r="DT8" s="61">
        <v>68.8</v>
      </c>
      <c r="DU8" s="61">
        <v>68.900000000000006</v>
      </c>
      <c r="DV8" s="61">
        <v>70.8</v>
      </c>
      <c r="DW8" s="61">
        <v>72.8</v>
      </c>
      <c r="DX8" s="61">
        <v>53.8</v>
      </c>
      <c r="DY8" s="61">
        <v>56.1</v>
      </c>
      <c r="DZ8" s="61">
        <v>56.4</v>
      </c>
      <c r="EA8" s="61">
        <v>56.9</v>
      </c>
      <c r="EB8" s="61">
        <v>58.3</v>
      </c>
      <c r="EC8" s="61">
        <v>56</v>
      </c>
      <c r="ED8" s="61">
        <v>84</v>
      </c>
      <c r="EE8" s="61">
        <v>85.6</v>
      </c>
      <c r="EF8" s="61">
        <v>85</v>
      </c>
      <c r="EG8" s="61">
        <v>85.6</v>
      </c>
      <c r="EH8" s="61">
        <v>87.5</v>
      </c>
      <c r="EI8" s="61">
        <v>71</v>
      </c>
      <c r="EJ8" s="61">
        <v>73.2</v>
      </c>
      <c r="EK8" s="61">
        <v>73.400000000000006</v>
      </c>
      <c r="EL8" s="61">
        <v>72.5</v>
      </c>
      <c r="EM8" s="61">
        <v>72.3</v>
      </c>
      <c r="EN8" s="61">
        <v>70.7</v>
      </c>
      <c r="EO8" s="62">
        <v>27067870</v>
      </c>
      <c r="EP8" s="62">
        <v>26808056</v>
      </c>
      <c r="EQ8" s="62">
        <v>25215000</v>
      </c>
      <c r="ER8" s="62">
        <v>25189426</v>
      </c>
      <c r="ES8" s="62">
        <v>25184241</v>
      </c>
      <c r="ET8" s="62">
        <v>38480542</v>
      </c>
      <c r="EU8" s="62">
        <v>38744035</v>
      </c>
      <c r="EV8" s="62">
        <v>40117620</v>
      </c>
      <c r="EW8" s="62">
        <v>42330999</v>
      </c>
      <c r="EX8" s="62">
        <v>43068047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175</v>
      </c>
      <c r="C10" s="67" t="s">
        <v>176</v>
      </c>
      <c r="D10" s="67" t="s">
        <v>177</v>
      </c>
      <c r="E10" s="67" t="s">
        <v>178</v>
      </c>
      <c r="F10" s="67" t="s">
        <v>179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本前　武広</cp:lastModifiedBy>
  <cp:lastPrinted>2023-01-12T06:47:58Z</cp:lastPrinted>
  <dcterms:created xsi:type="dcterms:W3CDTF">2022-12-01T02:14:57Z</dcterms:created>
  <dcterms:modified xsi:type="dcterms:W3CDTF">2023-01-23T03:01:04Z</dcterms:modified>
  <cp:category/>
</cp:coreProperties>
</file>