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4478\Desktop\280125公営企業に係る「経営比較分析表」の分析等について\03各市町から\11長万部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<sst xmlns="http://schemas.openxmlformats.org/spreadsheetml/2006/main" count="217" uniqueCount="107">
  <si>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</si>
  <si>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</si>
  <si>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</si>
  <si>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</si>
  <si>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</si>
  <si>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</si>
  <si>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</si>
  <si>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</si>
  <si>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</si>
  <si>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</si>
  <si>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</si>
  <si>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</si>
  <si>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</si>
  <si>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</si>
  <si>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</si>
  <si>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</si>
  <si>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</si>
  <si>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</si>
  <si>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</si>
  <si>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</si>
  <si>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</si>
  <si>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</si>
  <si>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</si>
  <si>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</si>
  <si>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</si>
  <si>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</si>
  <si>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</si>
  <si>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</si>
  <si>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</si>
  <si>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</si>
  <si>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</si>
  <si>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</si>
  <si>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</si>
  <si>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</si>
  <si>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</si>
  <si>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</si>
  <si>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</si>
  <si>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</si>
  <si>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</si>
  <si>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</si>
  <si>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</si>
  <si>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</si>
  <si>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</si>
  <si>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</si>
  <si>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</si>
  <si>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</si>
  <si>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</si>
  <si>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</si>
  <si>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</si>
  <si>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</si>
  <si>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</si>
  <si>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</si>
  <si>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</si>
  <si>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</si>
  <si>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</si>
  <si>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</si>
  <si>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</si>
  <si>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</si>
  <si>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</si>
  <si>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</si>
  <si>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</si>
  <si>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</si>
  <si>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</si>
  <si>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</si>
  <si>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</si>
  <si>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</si>
  <si>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</si>
  <si>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</si>
  <si>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</si>
  <si>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</si>
  <si>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</si>
  <si>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</si>
  <si>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</si>
  <si>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</si>
  <si>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</si>
  <si>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</si>
  <si>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</si>
  <si>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</si>
  <si>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</si>
  <si>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</si>
  <si>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</si>
  <si>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</si>
  <si>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</si>
  <si>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</si>
  <si>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</si>
  <si>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</si>
  <si>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</si>
  <si>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</si>
  <si>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</si>
  <si>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</si>
  <si>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</si>
  <si>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</si>
  <si>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</si>
  <si>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長万部町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</si>
  <si>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</si>
  <si>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</si>
  <si>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</si>
  <si>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</si>
  <si>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</si>
  <si>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</si>
  <si>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</si>
  <si>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</si>
  <si>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</si>
  <si>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</si>
  <si>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平成２３年度からは１００％を上回る黒字経営が続いており、平成２４年度からは類似団体平均を上回っている。　　　　　　　　　　　　　　　　　②累積欠損金比率　　　　　　　　　　　　　　　　　　　　　平成２３年度から累積欠損金は減少している。　　　　　　　　③流動比率　　　　　　　　　　　　　　　　　　　　　　　　平成２６年度に急激に低下した原因は、会計基準の見直しにより企業債の負債化が影響したものである。企業債償還金が増加傾向にあるため比率が低くなっている。　　　　　　　　　　　　　　　　　④企業債残高対給水収益比率　　　　　　　　　　　　　　　　類似団体平均より低く推移しているが、比率が減少傾向にある。　　　　　　　　　　　　　　　　　⑤料金回収比率　　　　　　　　　　　　　　　　　　　　　　平成２４年度より１００％を超えているため、給水に係る費用は給水収益で賄えている。　　　　　　　　　　　　　　　　　　⑥給水原価　　　　　　　　　　　　　　　　　　　　　　　　類似団体平均より低く抑えられているが、平成２６年度は有収水量の減少により増加している。　　　　　　　　　　　　　　　　　　　⑦施設利用率及び⑧有収率　　　　　　　　　　　　　　　　　類似団体平均より施設利用率は低いが有収率は高いため、効率的な施設運営を維持している。</t>
    <phoneticPr fontId="4"/>
  </si>
  <si>
    <t>①有形固定資産減価償却比率類似団体平均を上回っており、老朽化が進んでいる。平成26年度は、会計基準の見直しによるみなし償却制度の廃止により増加している。　　　　　　　　　　　　　　　　　②管路経年化率及び③管路更新率　　　　　　　　管路経年化率は類似団体平均より下回っているが、平成２５年度より上昇している。管路更新が進んでいないため、更新に係る財源を確保しながら計画的に更新を進める必要がある。</t>
    <phoneticPr fontId="4"/>
  </si>
  <si>
    <t>　本町では、将来、管路の更新時期を迎えるため計画的に更新しなくてはなりません。また、現状では経常収支が黒字で推移していますが、人口減少による給水収益の減少を考慮したうえで、健全な経営状況を維持しながら施設整備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</si>
</sst>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7.0000000000000007E-2</c:v>
                </c:pt>
              </c:numCache>
            </c:numRef>
          </c:val>
        </c:ser>
        <c:dLbls>
          <c:showLegendKey val="0"/>
          <c:showVal val="0"/>
          <c:showCatName val="0"/>
          <c:showSerName val="0"/>
          <c:showPercent val="0"/>
          <c:showBubbleSize val="0"/>
        </c:dLbls>
        <c:gapWidth val="150"/>
        <c:axId val="244990960"/>
        <c:axId val="24499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244990960"/>
        <c:axId val="244990568"/>
      </c:lineChart>
      <c:dateAx>
        <c:axId val="244990960"/>
        <c:scaling>
          <c:orientation val="minMax"/>
        </c:scaling>
        <c:delete val="1"/>
        <c:axPos val="b"/>
        <c:numFmt formatCode="ge" sourceLinked="1"/>
        <c:majorTickMark val="none"/>
        <c:minorTickMark val="none"/>
        <c:tickLblPos val="none"/>
        <c:crossAx val="244990568"/>
        <c:crosses val="autoZero"/>
        <c:auto val="1"/>
        <c:lblOffset val="100"/>
        <c:baseTimeUnit val="years"/>
      </c:dateAx>
      <c:valAx>
        <c:axId val="24499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9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47.05</c:v>
                </c:pt>
                <c:pt idx="1">
                  <c:v>42.76</c:v>
                </c:pt>
                <c:pt idx="2">
                  <c:v>43.23</c:v>
                </c:pt>
                <c:pt idx="3">
                  <c:v>44.78</c:v>
                </c:pt>
                <c:pt idx="4">
                  <c:v>44.05</c:v>
                </c:pt>
              </c:numCache>
            </c:numRef>
          </c:val>
        </c:ser>
        <c:dLbls>
          <c:showLegendKey val="0"/>
          <c:showVal val="0"/>
          <c:showCatName val="0"/>
          <c:showSerName val="0"/>
          <c:showPercent val="0"/>
          <c:showBubbleSize val="0"/>
        </c:dLbls>
        <c:gapWidth val="150"/>
        <c:axId val="329197792"/>
        <c:axId val="32919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329197792"/>
        <c:axId val="329197008"/>
      </c:lineChart>
      <c:dateAx>
        <c:axId val="329197792"/>
        <c:scaling>
          <c:orientation val="minMax"/>
        </c:scaling>
        <c:delete val="1"/>
        <c:axPos val="b"/>
        <c:numFmt formatCode="ge" sourceLinked="1"/>
        <c:majorTickMark val="none"/>
        <c:minorTickMark val="none"/>
        <c:tickLblPos val="none"/>
        <c:crossAx val="329197008"/>
        <c:crosses val="autoZero"/>
        <c:auto val="1"/>
        <c:lblOffset val="100"/>
        <c:baseTimeUnit val="years"/>
      </c:dateAx>
      <c:valAx>
        <c:axId val="32919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88.73</c:v>
                </c:pt>
                <c:pt idx="1">
                  <c:v>94.83</c:v>
                </c:pt>
                <c:pt idx="2">
                  <c:v>90.73</c:v>
                </c:pt>
                <c:pt idx="3">
                  <c:v>88.96</c:v>
                </c:pt>
                <c:pt idx="4">
                  <c:v>85.45</c:v>
                </c:pt>
              </c:numCache>
            </c:numRef>
          </c:val>
        </c:ser>
        <c:dLbls>
          <c:showLegendKey val="0"/>
          <c:showVal val="0"/>
          <c:showCatName val="0"/>
          <c:showSerName val="0"/>
          <c:showPercent val="0"/>
          <c:showBubbleSize val="0"/>
        </c:dLbls>
        <c:gapWidth val="150"/>
        <c:axId val="329216224"/>
        <c:axId val="32921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329216224"/>
        <c:axId val="329215440"/>
      </c:lineChart>
      <c:dateAx>
        <c:axId val="329216224"/>
        <c:scaling>
          <c:orientation val="minMax"/>
        </c:scaling>
        <c:delete val="1"/>
        <c:axPos val="b"/>
        <c:numFmt formatCode="ge" sourceLinked="1"/>
        <c:majorTickMark val="none"/>
        <c:minorTickMark val="none"/>
        <c:tickLblPos val="none"/>
        <c:crossAx val="329215440"/>
        <c:crosses val="autoZero"/>
        <c:auto val="1"/>
        <c:lblOffset val="100"/>
        <c:baseTimeUnit val="years"/>
      </c:dateAx>
      <c:valAx>
        <c:axId val="32921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97.52</c:v>
                </c:pt>
                <c:pt idx="1">
                  <c:v>102.61</c:v>
                </c:pt>
                <c:pt idx="2">
                  <c:v>112.58</c:v>
                </c:pt>
                <c:pt idx="3">
                  <c:v>121.69</c:v>
                </c:pt>
                <c:pt idx="4">
                  <c:v>110.37</c:v>
                </c:pt>
              </c:numCache>
            </c:numRef>
          </c:val>
        </c:ser>
        <c:dLbls>
          <c:showLegendKey val="0"/>
          <c:showVal val="0"/>
          <c:showCatName val="0"/>
          <c:showSerName val="0"/>
          <c:showPercent val="0"/>
          <c:showBubbleSize val="0"/>
        </c:dLbls>
        <c:gapWidth val="150"/>
        <c:axId val="244993312"/>
        <c:axId val="24499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244993312"/>
        <c:axId val="244992136"/>
      </c:lineChart>
      <c:dateAx>
        <c:axId val="244993312"/>
        <c:scaling>
          <c:orientation val="minMax"/>
        </c:scaling>
        <c:delete val="1"/>
        <c:axPos val="b"/>
        <c:numFmt formatCode="ge" sourceLinked="1"/>
        <c:majorTickMark val="none"/>
        <c:minorTickMark val="none"/>
        <c:tickLblPos val="none"/>
        <c:crossAx val="244992136"/>
        <c:crosses val="autoZero"/>
        <c:auto val="1"/>
        <c:lblOffset val="100"/>
        <c:baseTimeUnit val="years"/>
      </c:dateAx>
      <c:valAx>
        <c:axId val="244992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9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41.98</c:v>
                </c:pt>
                <c:pt idx="1">
                  <c:v>44.01</c:v>
                </c:pt>
                <c:pt idx="2">
                  <c:v>45.85</c:v>
                </c:pt>
                <c:pt idx="3">
                  <c:v>47.67</c:v>
                </c:pt>
                <c:pt idx="4">
                  <c:v>61.66</c:v>
                </c:pt>
              </c:numCache>
            </c:numRef>
          </c:val>
        </c:ser>
        <c:dLbls>
          <c:showLegendKey val="0"/>
          <c:showVal val="0"/>
          <c:showCatName val="0"/>
          <c:showSerName val="0"/>
          <c:showPercent val="0"/>
          <c:showBubbleSize val="0"/>
        </c:dLbls>
        <c:gapWidth val="150"/>
        <c:axId val="244993704"/>
        <c:axId val="24499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244993704"/>
        <c:axId val="244992920"/>
      </c:lineChart>
      <c:dateAx>
        <c:axId val="244993704"/>
        <c:scaling>
          <c:orientation val="minMax"/>
        </c:scaling>
        <c:delete val="1"/>
        <c:axPos val="b"/>
        <c:numFmt formatCode="ge" sourceLinked="1"/>
        <c:majorTickMark val="none"/>
        <c:minorTickMark val="none"/>
        <c:tickLblPos val="none"/>
        <c:crossAx val="244992920"/>
        <c:crosses val="autoZero"/>
        <c:auto val="1"/>
        <c:lblOffset val="100"/>
        <c:baseTimeUnit val="years"/>
      </c:dateAx>
      <c:valAx>
        <c:axId val="24499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9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1.87</c:v>
                </c:pt>
                <c:pt idx="1">
                  <c:v>1.92</c:v>
                </c:pt>
                <c:pt idx="2">
                  <c:v>1.92</c:v>
                </c:pt>
                <c:pt idx="3">
                  <c:v>7.32</c:v>
                </c:pt>
                <c:pt idx="4">
                  <c:v>7.25</c:v>
                </c:pt>
              </c:numCache>
            </c:numRef>
          </c:val>
        </c:ser>
        <c:dLbls>
          <c:showLegendKey val="0"/>
          <c:showVal val="0"/>
          <c:showCatName val="0"/>
          <c:showSerName val="0"/>
          <c:showPercent val="0"/>
          <c:showBubbleSize val="0"/>
        </c:dLbls>
        <c:gapWidth val="150"/>
        <c:axId val="244995272"/>
        <c:axId val="24499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244995272"/>
        <c:axId val="244995664"/>
      </c:lineChart>
      <c:dateAx>
        <c:axId val="244995272"/>
        <c:scaling>
          <c:orientation val="minMax"/>
        </c:scaling>
        <c:delete val="1"/>
        <c:axPos val="b"/>
        <c:numFmt formatCode="ge" sourceLinked="1"/>
        <c:majorTickMark val="none"/>
        <c:minorTickMark val="none"/>
        <c:tickLblPos val="none"/>
        <c:crossAx val="244995664"/>
        <c:crosses val="autoZero"/>
        <c:auto val="1"/>
        <c:lblOffset val="100"/>
        <c:baseTimeUnit val="years"/>
      </c:dateAx>
      <c:valAx>
        <c:axId val="24499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9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53.24</c:v>
                </c:pt>
                <c:pt idx="1">
                  <c:v>51.73</c:v>
                </c:pt>
                <c:pt idx="2">
                  <c:v>38.65</c:v>
                </c:pt>
                <c:pt idx="3">
                  <c:v>18.96</c:v>
                </c:pt>
                <c:pt idx="4">
                  <c:v>5.76</c:v>
                </c:pt>
              </c:numCache>
            </c:numRef>
          </c:val>
        </c:ser>
        <c:dLbls>
          <c:showLegendKey val="0"/>
          <c:showVal val="0"/>
          <c:showCatName val="0"/>
          <c:showSerName val="0"/>
          <c:showPercent val="0"/>
          <c:showBubbleSize val="0"/>
        </c:dLbls>
        <c:gapWidth val="150"/>
        <c:axId val="244997232"/>
        <c:axId val="24499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244997232"/>
        <c:axId val="244997624"/>
      </c:lineChart>
      <c:dateAx>
        <c:axId val="244997232"/>
        <c:scaling>
          <c:orientation val="minMax"/>
        </c:scaling>
        <c:delete val="1"/>
        <c:axPos val="b"/>
        <c:numFmt formatCode="ge" sourceLinked="1"/>
        <c:majorTickMark val="none"/>
        <c:minorTickMark val="none"/>
        <c:tickLblPos val="none"/>
        <c:crossAx val="244997624"/>
        <c:crosses val="autoZero"/>
        <c:auto val="1"/>
        <c:lblOffset val="100"/>
        <c:baseTimeUnit val="years"/>
      </c:dateAx>
      <c:valAx>
        <c:axId val="244997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99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1378.52</c:v>
                </c:pt>
                <c:pt idx="1">
                  <c:v>1630.03</c:v>
                </c:pt>
                <c:pt idx="2">
                  <c:v>1430.86</c:v>
                </c:pt>
                <c:pt idx="3">
                  <c:v>1755.86</c:v>
                </c:pt>
                <c:pt idx="4">
                  <c:v>103.52</c:v>
                </c:pt>
              </c:numCache>
            </c:numRef>
          </c:val>
        </c:ser>
        <c:dLbls>
          <c:showLegendKey val="0"/>
          <c:showVal val="0"/>
          <c:showCatName val="0"/>
          <c:showSerName val="0"/>
          <c:showPercent val="0"/>
          <c:showBubbleSize val="0"/>
        </c:dLbls>
        <c:gapWidth val="150"/>
        <c:axId val="302887640"/>
        <c:axId val="3028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302887640"/>
        <c:axId val="302888032"/>
      </c:lineChart>
      <c:dateAx>
        <c:axId val="302887640"/>
        <c:scaling>
          <c:orientation val="minMax"/>
        </c:scaling>
        <c:delete val="1"/>
        <c:axPos val="b"/>
        <c:numFmt formatCode="ge" sourceLinked="1"/>
        <c:majorTickMark val="none"/>
        <c:minorTickMark val="none"/>
        <c:tickLblPos val="none"/>
        <c:crossAx val="302888032"/>
        <c:crosses val="autoZero"/>
        <c:auto val="1"/>
        <c:lblOffset val="100"/>
        <c:baseTimeUnit val="years"/>
      </c:dateAx>
      <c:valAx>
        <c:axId val="30288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88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549.99</c:v>
                </c:pt>
                <c:pt idx="1">
                  <c:v>526.69000000000005</c:v>
                </c:pt>
                <c:pt idx="2">
                  <c:v>476.86</c:v>
                </c:pt>
                <c:pt idx="3">
                  <c:v>403.53</c:v>
                </c:pt>
                <c:pt idx="4">
                  <c:v>388.4</c:v>
                </c:pt>
              </c:numCache>
            </c:numRef>
          </c:val>
        </c:ser>
        <c:dLbls>
          <c:showLegendKey val="0"/>
          <c:showVal val="0"/>
          <c:showCatName val="0"/>
          <c:showSerName val="0"/>
          <c:showPercent val="0"/>
          <c:showBubbleSize val="0"/>
        </c:dLbls>
        <c:gapWidth val="150"/>
        <c:axId val="302885680"/>
        <c:axId val="30288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302885680"/>
        <c:axId val="302886072"/>
      </c:lineChart>
      <c:dateAx>
        <c:axId val="302885680"/>
        <c:scaling>
          <c:orientation val="minMax"/>
        </c:scaling>
        <c:delete val="1"/>
        <c:axPos val="b"/>
        <c:numFmt formatCode="ge" sourceLinked="1"/>
        <c:majorTickMark val="none"/>
        <c:minorTickMark val="none"/>
        <c:tickLblPos val="none"/>
        <c:crossAx val="302886072"/>
        <c:crosses val="autoZero"/>
        <c:auto val="1"/>
        <c:lblOffset val="100"/>
        <c:baseTimeUnit val="years"/>
      </c:dateAx>
      <c:valAx>
        <c:axId val="302886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88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95.01</c:v>
                </c:pt>
                <c:pt idx="1">
                  <c:v>99.08</c:v>
                </c:pt>
                <c:pt idx="2">
                  <c:v>109.18</c:v>
                </c:pt>
                <c:pt idx="3">
                  <c:v>118.35</c:v>
                </c:pt>
                <c:pt idx="4">
                  <c:v>108.85</c:v>
                </c:pt>
              </c:numCache>
            </c:numRef>
          </c:val>
        </c:ser>
        <c:dLbls>
          <c:showLegendKey val="0"/>
          <c:showVal val="0"/>
          <c:showCatName val="0"/>
          <c:showSerName val="0"/>
          <c:showPercent val="0"/>
          <c:showBubbleSize val="0"/>
        </c:dLbls>
        <c:gapWidth val="150"/>
        <c:axId val="246361520"/>
        <c:axId val="2463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246361520"/>
        <c:axId val="246360736"/>
      </c:lineChart>
      <c:dateAx>
        <c:axId val="246361520"/>
        <c:scaling>
          <c:orientation val="minMax"/>
        </c:scaling>
        <c:delete val="1"/>
        <c:axPos val="b"/>
        <c:numFmt formatCode="ge" sourceLinked="1"/>
        <c:majorTickMark val="none"/>
        <c:minorTickMark val="none"/>
        <c:tickLblPos val="none"/>
        <c:crossAx val="246360736"/>
        <c:crosses val="autoZero"/>
        <c:auto val="1"/>
        <c:lblOffset val="100"/>
        <c:baseTimeUnit val="years"/>
      </c:dateAx>
      <c:valAx>
        <c:axId val="2463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6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196.64</c:v>
                </c:pt>
                <c:pt idx="1">
                  <c:v>189.6</c:v>
                </c:pt>
                <c:pt idx="2">
                  <c:v>183.55</c:v>
                </c:pt>
                <c:pt idx="3">
                  <c:v>182.31</c:v>
                </c:pt>
                <c:pt idx="4">
                  <c:v>200.04</c:v>
                </c:pt>
              </c:numCache>
            </c:numRef>
          </c:val>
        </c:ser>
        <c:dLbls>
          <c:showLegendKey val="0"/>
          <c:showVal val="0"/>
          <c:showCatName val="0"/>
          <c:showSerName val="0"/>
          <c:showPercent val="0"/>
          <c:showBubbleSize val="0"/>
        </c:dLbls>
        <c:gapWidth val="150"/>
        <c:axId val="299581416"/>
        <c:axId val="29958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299581416"/>
        <c:axId val="299582200"/>
      </c:lineChart>
      <c:dateAx>
        <c:axId val="299581416"/>
        <c:scaling>
          <c:orientation val="minMax"/>
        </c:scaling>
        <c:delete val="1"/>
        <c:axPos val="b"/>
        <c:numFmt formatCode="ge" sourceLinked="1"/>
        <c:majorTickMark val="none"/>
        <c:minorTickMark val="none"/>
        <c:tickLblPos val="none"/>
        <c:crossAx val="299582200"/>
        <c:crosses val="autoZero"/>
        <c:auto val="1"/>
        <c:lblOffset val="100"/>
        <c:baseTimeUnit val="years"/>
      </c:dateAx>
      <c:valAx>
        <c:axId val="29958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58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28" zoomScale="57" zoomScaleNormal="57"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北海道　長万部町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5972</v>
      </c>
      <c r="AJ8" s="75"/>
      <c r="AK8" s="75"/>
      <c r="AL8" s="75"/>
      <c r="AM8" s="75"/>
      <c r="AN8" s="75"/>
      <c r="AO8" s="75"/>
      <c r="AP8" s="76"/>
      <c r="AQ8" s="57">
        <f>データ!R6</f>
        <v>310.76</v>
      </c>
      <c r="AR8" s="57"/>
      <c r="AS8" s="57"/>
      <c r="AT8" s="57"/>
      <c r="AU8" s="57"/>
      <c r="AV8" s="57"/>
      <c r="AW8" s="57"/>
      <c r="AX8" s="57"/>
      <c r="AY8" s="57">
        <f>データ!S6</f>
        <v>19.22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33.51</v>
      </c>
      <c r="K10" s="57"/>
      <c r="L10" s="57"/>
      <c r="M10" s="57"/>
      <c r="N10" s="57"/>
      <c r="O10" s="57"/>
      <c r="P10" s="57"/>
      <c r="Q10" s="57"/>
      <c r="R10" s="57">
        <f>データ!O6</f>
        <v>94.25</v>
      </c>
      <c r="S10" s="57"/>
      <c r="T10" s="57"/>
      <c r="U10" s="57"/>
      <c r="V10" s="57"/>
      <c r="W10" s="57"/>
      <c r="X10" s="57"/>
      <c r="Y10" s="57"/>
      <c r="Z10" s="65">
        <f>データ!P6</f>
        <v>3801</v>
      </c>
      <c r="AA10" s="65"/>
      <c r="AB10" s="65"/>
      <c r="AC10" s="65"/>
      <c r="AD10" s="65"/>
      <c r="AE10" s="65"/>
      <c r="AF10" s="65"/>
      <c r="AG10" s="65"/>
      <c r="AH10" s="2"/>
      <c r="AI10" s="65">
        <f>データ!T6</f>
        <v>5347</v>
      </c>
      <c r="AJ10" s="65"/>
      <c r="AK10" s="65"/>
      <c r="AL10" s="65"/>
      <c r="AM10" s="65"/>
      <c r="AN10" s="65"/>
      <c r="AO10" s="65"/>
      <c r="AP10" s="65"/>
      <c r="AQ10" s="57">
        <f>データ!U6</f>
        <v>21.99</v>
      </c>
      <c r="AR10" s="57"/>
      <c r="AS10" s="57"/>
      <c r="AT10" s="57"/>
      <c r="AU10" s="57"/>
      <c r="AV10" s="57"/>
      <c r="AW10" s="57"/>
      <c r="AX10" s="57"/>
      <c r="AY10" s="57">
        <f>データ!V6</f>
        <v>243.16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13471</v>
      </c>
      <c r="D6" s="31">
        <f t="shared" si="3"/>
        <v>46</v>
      </c>
      <c r="E6" s="31">
        <f t="shared" si="3"/>
        <v>1</v>
      </c>
      <c r="F6" s="31">
        <f t="shared" si="3"/>
        <v>0</v>
      </c>
      <c r="G6" s="31">
        <f t="shared" si="3"/>
        <v>1</v>
      </c>
      <c r="H6" s="31" t="str">
        <f t="shared" si="3"/>
        <v>北海道　長万部町</v>
      </c>
      <c r="I6" s="31" t="str">
        <f t="shared" si="3"/>
        <v>法適用</v>
      </c>
      <c r="J6" s="31" t="str">
        <f t="shared" si="3"/>
        <v>水道事業</v>
      </c>
      <c r="K6" s="31" t="str">
        <f t="shared" si="3"/>
        <v>末端給水事業</v>
      </c>
      <c r="L6" s="31" t="str">
        <f t="shared" si="3"/>
        <v>A8</v>
      </c>
      <c r="M6" s="32" t="str">
        <f t="shared" si="3"/>
        <v>-</v>
      </c>
      <c r="N6" s="32">
        <f t="shared" si="3"/>
        <v>33.51</v>
      </c>
      <c r="O6" s="32">
        <f t="shared" si="3"/>
        <v>94.25</v>
      </c>
      <c r="P6" s="32">
        <f t="shared" si="3"/>
        <v>3801</v>
      </c>
      <c r="Q6" s="32">
        <f t="shared" si="3"/>
        <v>5972</v>
      </c>
      <c r="R6" s="32">
        <f t="shared" si="3"/>
        <v>310.76</v>
      </c>
      <c r="S6" s="32">
        <f t="shared" si="3"/>
        <v>19.22</v>
      </c>
      <c r="T6" s="32">
        <f t="shared" si="3"/>
        <v>5347</v>
      </c>
      <c r="U6" s="32">
        <f t="shared" si="3"/>
        <v>21.99</v>
      </c>
      <c r="V6" s="32">
        <f t="shared" si="3"/>
        <v>243.16</v>
      </c>
      <c r="W6" s="33">
        <f>IF(W7="",NA(),W7)</f>
        <v>97.52</v>
      </c>
      <c r="X6" s="33">
        <f t="shared" ref="X6:AF6" si="4">IF(X7="",NA(),X7)</f>
        <v>102.61</v>
      </c>
      <c r="Y6" s="33">
        <f t="shared" si="4"/>
        <v>112.58</v>
      </c>
      <c r="Z6" s="33">
        <f t="shared" si="4"/>
        <v>121.69</v>
      </c>
      <c r="AA6" s="33">
        <f t="shared" si="4"/>
        <v>110.37</v>
      </c>
      <c r="AB6" s="33">
        <f t="shared" si="4"/>
        <v>108.06</v>
      </c>
      <c r="AC6" s="33">
        <f t="shared" si="4"/>
        <v>104.82</v>
      </c>
      <c r="AD6" s="33">
        <f t="shared" si="4"/>
        <v>104.95</v>
      </c>
      <c r="AE6" s="33">
        <f t="shared" si="4"/>
        <v>105.53</v>
      </c>
      <c r="AF6" s="33">
        <f t="shared" si="4"/>
        <v>107.2</v>
      </c>
      <c r="AG6" s="32" t="str">
        <f>IF(AG7="","",IF(AG7="-","【-】","【"&amp;SUBSTITUTE(TEXT(AG7,"#,##0.00"),"-","△")&amp;"】"))</f>
        <v>【113.03】</v>
      </c>
      <c r="AH6" s="33">
        <f>IF(AH7="",NA(),AH7)</f>
        <v>53.24</v>
      </c>
      <c r="AI6" s="33">
        <f t="shared" ref="AI6:AQ6" si="5">IF(AI7="",NA(),AI7)</f>
        <v>51.73</v>
      </c>
      <c r="AJ6" s="33">
        <f t="shared" si="5"/>
        <v>38.65</v>
      </c>
      <c r="AK6" s="33">
        <f t="shared" si="5"/>
        <v>18.96</v>
      </c>
      <c r="AL6" s="33">
        <f t="shared" si="5"/>
        <v>5.76</v>
      </c>
      <c r="AM6" s="33">
        <f t="shared" si="5"/>
        <v>23.31</v>
      </c>
      <c r="AN6" s="33">
        <f t="shared" si="5"/>
        <v>26.83</v>
      </c>
      <c r="AO6" s="33">
        <f t="shared" si="5"/>
        <v>26.81</v>
      </c>
      <c r="AP6" s="33">
        <f t="shared" si="5"/>
        <v>28.31</v>
      </c>
      <c r="AQ6" s="33">
        <f t="shared" si="5"/>
        <v>13.46</v>
      </c>
      <c r="AR6" s="32" t="str">
        <f>IF(AR7="","",IF(AR7="-","【-】","【"&amp;SUBSTITUTE(TEXT(AR7,"#,##0.00"),"-","△")&amp;"】"))</f>
        <v>【0.81】</v>
      </c>
      <c r="AS6" s="33">
        <f>IF(AS7="",NA(),AS7)</f>
        <v>1378.52</v>
      </c>
      <c r="AT6" s="33">
        <f t="shared" ref="AT6:BB6" si="6">IF(AT7="",NA(),AT7)</f>
        <v>1630.03</v>
      </c>
      <c r="AU6" s="33">
        <f t="shared" si="6"/>
        <v>1430.86</v>
      </c>
      <c r="AV6" s="33">
        <f t="shared" si="6"/>
        <v>1755.86</v>
      </c>
      <c r="AW6" s="33">
        <f t="shared" si="6"/>
        <v>103.52</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549.99</v>
      </c>
      <c r="BE6" s="33">
        <f t="shared" ref="BE6:BM6" si="7">IF(BE7="",NA(),BE7)</f>
        <v>526.69000000000005</v>
      </c>
      <c r="BF6" s="33">
        <f t="shared" si="7"/>
        <v>476.86</v>
      </c>
      <c r="BG6" s="33">
        <f t="shared" si="7"/>
        <v>403.53</v>
      </c>
      <c r="BH6" s="33">
        <f t="shared" si="7"/>
        <v>388.4</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95.01</v>
      </c>
      <c r="BP6" s="33">
        <f t="shared" ref="BP6:BX6" si="8">IF(BP7="",NA(),BP7)</f>
        <v>99.08</v>
      </c>
      <c r="BQ6" s="33">
        <f t="shared" si="8"/>
        <v>109.18</v>
      </c>
      <c r="BR6" s="33">
        <f t="shared" si="8"/>
        <v>118.35</v>
      </c>
      <c r="BS6" s="33">
        <f t="shared" si="8"/>
        <v>108.85</v>
      </c>
      <c r="BT6" s="33">
        <f t="shared" si="8"/>
        <v>93.43</v>
      </c>
      <c r="BU6" s="33">
        <f t="shared" si="8"/>
        <v>90.17</v>
      </c>
      <c r="BV6" s="33">
        <f t="shared" si="8"/>
        <v>90.69</v>
      </c>
      <c r="BW6" s="33">
        <f t="shared" si="8"/>
        <v>90.64</v>
      </c>
      <c r="BX6" s="33">
        <f t="shared" si="8"/>
        <v>93.66</v>
      </c>
      <c r="BY6" s="32" t="str">
        <f>IF(BY7="","",IF(BY7="-","【-】","【"&amp;SUBSTITUTE(TEXT(BY7,"#,##0.00"),"-","△")&amp;"】"))</f>
        <v>【104.60】</v>
      </c>
      <c r="BZ6" s="33">
        <f>IF(BZ7="",NA(),BZ7)</f>
        <v>196.64</v>
      </c>
      <c r="CA6" s="33">
        <f t="shared" ref="CA6:CI6" si="9">IF(CA7="",NA(),CA7)</f>
        <v>189.6</v>
      </c>
      <c r="CB6" s="33">
        <f t="shared" si="9"/>
        <v>183.55</v>
      </c>
      <c r="CC6" s="33">
        <f t="shared" si="9"/>
        <v>182.31</v>
      </c>
      <c r="CD6" s="33">
        <f t="shared" si="9"/>
        <v>200.04</v>
      </c>
      <c r="CE6" s="33">
        <f t="shared" si="9"/>
        <v>204.24</v>
      </c>
      <c r="CF6" s="33">
        <f t="shared" si="9"/>
        <v>210.28</v>
      </c>
      <c r="CG6" s="33">
        <f t="shared" si="9"/>
        <v>211.08</v>
      </c>
      <c r="CH6" s="33">
        <f t="shared" si="9"/>
        <v>213.52</v>
      </c>
      <c r="CI6" s="33">
        <f t="shared" si="9"/>
        <v>208.21</v>
      </c>
      <c r="CJ6" s="32" t="str">
        <f>IF(CJ7="","",IF(CJ7="-","【-】","【"&amp;SUBSTITUTE(TEXT(CJ7,"#,##0.00"),"-","△")&amp;"】"))</f>
        <v>【164.21】</v>
      </c>
      <c r="CK6" s="33">
        <f>IF(CK7="",NA(),CK7)</f>
        <v>47.05</v>
      </c>
      <c r="CL6" s="33">
        <f t="shared" ref="CL6:CT6" si="10">IF(CL7="",NA(),CL7)</f>
        <v>42.76</v>
      </c>
      <c r="CM6" s="33">
        <f t="shared" si="10"/>
        <v>43.23</v>
      </c>
      <c r="CN6" s="33">
        <f t="shared" si="10"/>
        <v>44.78</v>
      </c>
      <c r="CO6" s="33">
        <f t="shared" si="10"/>
        <v>44.05</v>
      </c>
      <c r="CP6" s="33">
        <f t="shared" si="10"/>
        <v>51.05</v>
      </c>
      <c r="CQ6" s="33">
        <f t="shared" si="10"/>
        <v>50.49</v>
      </c>
      <c r="CR6" s="33">
        <f t="shared" si="10"/>
        <v>49.69</v>
      </c>
      <c r="CS6" s="33">
        <f t="shared" si="10"/>
        <v>49.77</v>
      </c>
      <c r="CT6" s="33">
        <f t="shared" si="10"/>
        <v>49.22</v>
      </c>
      <c r="CU6" s="32" t="str">
        <f>IF(CU7="","",IF(CU7="-","【-】","【"&amp;SUBSTITUTE(TEXT(CU7,"#,##0.00"),"-","△")&amp;"】"))</f>
        <v>【59.80】</v>
      </c>
      <c r="CV6" s="33">
        <f>IF(CV7="",NA(),CV7)</f>
        <v>88.73</v>
      </c>
      <c r="CW6" s="33">
        <f t="shared" ref="CW6:DE6" si="11">IF(CW7="",NA(),CW7)</f>
        <v>94.83</v>
      </c>
      <c r="CX6" s="33">
        <f t="shared" si="11"/>
        <v>90.73</v>
      </c>
      <c r="CY6" s="33">
        <f t="shared" si="11"/>
        <v>88.96</v>
      </c>
      <c r="CZ6" s="33">
        <f t="shared" si="11"/>
        <v>85.45</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41.98</v>
      </c>
      <c r="DH6" s="33">
        <f t="shared" ref="DH6:DP6" si="12">IF(DH7="",NA(),DH7)</f>
        <v>44.01</v>
      </c>
      <c r="DI6" s="33">
        <f t="shared" si="12"/>
        <v>45.85</v>
      </c>
      <c r="DJ6" s="33">
        <f t="shared" si="12"/>
        <v>47.67</v>
      </c>
      <c r="DK6" s="33">
        <f t="shared" si="12"/>
        <v>61.66</v>
      </c>
      <c r="DL6" s="33">
        <f t="shared" si="12"/>
        <v>33.21</v>
      </c>
      <c r="DM6" s="33">
        <f t="shared" si="12"/>
        <v>34.24</v>
      </c>
      <c r="DN6" s="33">
        <f t="shared" si="12"/>
        <v>35.18</v>
      </c>
      <c r="DO6" s="33">
        <f t="shared" si="12"/>
        <v>36.43</v>
      </c>
      <c r="DP6" s="33">
        <f t="shared" si="12"/>
        <v>46.12</v>
      </c>
      <c r="DQ6" s="32" t="str">
        <f>IF(DQ7="","",IF(DQ7="-","【-】","【"&amp;SUBSTITUTE(TEXT(DQ7,"#,##0.00"),"-","△")&amp;"】"))</f>
        <v>【46.31】</v>
      </c>
      <c r="DR6" s="33">
        <f>IF(DR7="",NA(),DR7)</f>
        <v>1.87</v>
      </c>
      <c r="DS6" s="33">
        <f t="shared" ref="DS6:EA6" si="13">IF(DS7="",NA(),DS7)</f>
        <v>1.92</v>
      </c>
      <c r="DT6" s="33">
        <f t="shared" si="13"/>
        <v>1.92</v>
      </c>
      <c r="DU6" s="33">
        <f t="shared" si="13"/>
        <v>7.32</v>
      </c>
      <c r="DV6" s="33">
        <f t="shared" si="13"/>
        <v>7.25</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2">
        <f t="shared" si="14"/>
        <v>0</v>
      </c>
      <c r="EF6" s="32">
        <f t="shared" si="14"/>
        <v>0</v>
      </c>
      <c r="EG6" s="33">
        <f t="shared" si="14"/>
        <v>7.0000000000000007E-2</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13471</v>
      </c>
      <c r="D7" s="35">
        <v>46</v>
      </c>
      <c r="E7" s="35">
        <v>1</v>
      </c>
      <c r="F7" s="35">
        <v>0</v>
      </c>
      <c r="G7" s="35">
        <v>1</v>
      </c>
      <c r="H7" s="35" t="s">
        <v>93</v>
      </c>
      <c r="I7" s="35" t="s">
        <v>94</v>
      </c>
      <c r="J7" s="35" t="s">
        <v>95</v>
      </c>
      <c r="K7" s="35" t="s">
        <v>96</v>
      </c>
      <c r="L7" s="35" t="s">
        <v>97</v>
      </c>
      <c r="M7" s="36" t="s">
        <v>98</v>
      </c>
      <c r="N7" s="36">
        <v>33.51</v>
      </c>
      <c r="O7" s="36">
        <v>94.25</v>
      </c>
      <c r="P7" s="36">
        <v>3801</v>
      </c>
      <c r="Q7" s="36">
        <v>5972</v>
      </c>
      <c r="R7" s="36">
        <v>310.76</v>
      </c>
      <c r="S7" s="36">
        <v>19.22</v>
      </c>
      <c r="T7" s="36">
        <v>5347</v>
      </c>
      <c r="U7" s="36">
        <v>21.99</v>
      </c>
      <c r="V7" s="36">
        <v>243.16</v>
      </c>
      <c r="W7" s="36">
        <v>97.52</v>
      </c>
      <c r="X7" s="36">
        <v>102.61</v>
      </c>
      <c r="Y7" s="36">
        <v>112.58</v>
      </c>
      <c r="Z7" s="36">
        <v>121.69</v>
      </c>
      <c r="AA7" s="36">
        <v>110.37</v>
      </c>
      <c r="AB7" s="36">
        <v>108.06</v>
      </c>
      <c r="AC7" s="36">
        <v>104.82</v>
      </c>
      <c r="AD7" s="36">
        <v>104.95</v>
      </c>
      <c r="AE7" s="36">
        <v>105.53</v>
      </c>
      <c r="AF7" s="36">
        <v>107.2</v>
      </c>
      <c r="AG7" s="36">
        <v>113.03</v>
      </c>
      <c r="AH7" s="36">
        <v>53.24</v>
      </c>
      <c r="AI7" s="36">
        <v>51.73</v>
      </c>
      <c r="AJ7" s="36">
        <v>38.65</v>
      </c>
      <c r="AK7" s="36">
        <v>18.96</v>
      </c>
      <c r="AL7" s="36">
        <v>5.76</v>
      </c>
      <c r="AM7" s="36">
        <v>23.31</v>
      </c>
      <c r="AN7" s="36">
        <v>26.83</v>
      </c>
      <c r="AO7" s="36">
        <v>26.81</v>
      </c>
      <c r="AP7" s="36">
        <v>28.31</v>
      </c>
      <c r="AQ7" s="36">
        <v>13.46</v>
      </c>
      <c r="AR7" s="36">
        <v>0.81</v>
      </c>
      <c r="AS7" s="36">
        <v>1378.52</v>
      </c>
      <c r="AT7" s="36">
        <v>1630.03</v>
      </c>
      <c r="AU7" s="36">
        <v>1430.86</v>
      </c>
      <c r="AV7" s="36">
        <v>1755.86</v>
      </c>
      <c r="AW7" s="36">
        <v>103.52</v>
      </c>
      <c r="AX7" s="36">
        <v>1129.9100000000001</v>
      </c>
      <c r="AY7" s="36">
        <v>1197.1099999999999</v>
      </c>
      <c r="AZ7" s="36">
        <v>1002.64</v>
      </c>
      <c r="BA7" s="36">
        <v>1164.51</v>
      </c>
      <c r="BB7" s="36">
        <v>434.72</v>
      </c>
      <c r="BC7" s="36">
        <v>264.16000000000003</v>
      </c>
      <c r="BD7" s="36">
        <v>549.99</v>
      </c>
      <c r="BE7" s="36">
        <v>526.69000000000005</v>
      </c>
      <c r="BF7" s="36">
        <v>476.86</v>
      </c>
      <c r="BG7" s="36">
        <v>403.53</v>
      </c>
      <c r="BH7" s="36">
        <v>388.4</v>
      </c>
      <c r="BI7" s="36">
        <v>540.94000000000005</v>
      </c>
      <c r="BJ7" s="36">
        <v>532.29999999999995</v>
      </c>
      <c r="BK7" s="36">
        <v>520.29999999999995</v>
      </c>
      <c r="BL7" s="36">
        <v>498.27</v>
      </c>
      <c r="BM7" s="36">
        <v>495.76</v>
      </c>
      <c r="BN7" s="36">
        <v>283.72000000000003</v>
      </c>
      <c r="BO7" s="36">
        <v>95.01</v>
      </c>
      <c r="BP7" s="36">
        <v>99.08</v>
      </c>
      <c r="BQ7" s="36">
        <v>109.18</v>
      </c>
      <c r="BR7" s="36">
        <v>118.35</v>
      </c>
      <c r="BS7" s="36">
        <v>108.85</v>
      </c>
      <c r="BT7" s="36">
        <v>93.43</v>
      </c>
      <c r="BU7" s="36">
        <v>90.17</v>
      </c>
      <c r="BV7" s="36">
        <v>90.69</v>
      </c>
      <c r="BW7" s="36">
        <v>90.64</v>
      </c>
      <c r="BX7" s="36">
        <v>93.66</v>
      </c>
      <c r="BY7" s="36">
        <v>104.6</v>
      </c>
      <c r="BZ7" s="36">
        <v>196.64</v>
      </c>
      <c r="CA7" s="36">
        <v>189.6</v>
      </c>
      <c r="CB7" s="36">
        <v>183.55</v>
      </c>
      <c r="CC7" s="36">
        <v>182.31</v>
      </c>
      <c r="CD7" s="36">
        <v>200.04</v>
      </c>
      <c r="CE7" s="36">
        <v>204.24</v>
      </c>
      <c r="CF7" s="36">
        <v>210.28</v>
      </c>
      <c r="CG7" s="36">
        <v>211.08</v>
      </c>
      <c r="CH7" s="36">
        <v>213.52</v>
      </c>
      <c r="CI7" s="36">
        <v>208.21</v>
      </c>
      <c r="CJ7" s="36">
        <v>164.21</v>
      </c>
      <c r="CK7" s="36">
        <v>47.05</v>
      </c>
      <c r="CL7" s="36">
        <v>42.76</v>
      </c>
      <c r="CM7" s="36">
        <v>43.23</v>
      </c>
      <c r="CN7" s="36">
        <v>44.78</v>
      </c>
      <c r="CO7" s="36">
        <v>44.05</v>
      </c>
      <c r="CP7" s="36">
        <v>51.05</v>
      </c>
      <c r="CQ7" s="36">
        <v>50.49</v>
      </c>
      <c r="CR7" s="36">
        <v>49.69</v>
      </c>
      <c r="CS7" s="36">
        <v>49.77</v>
      </c>
      <c r="CT7" s="36">
        <v>49.22</v>
      </c>
      <c r="CU7" s="36">
        <v>59.8</v>
      </c>
      <c r="CV7" s="36">
        <v>88.73</v>
      </c>
      <c r="CW7" s="36">
        <v>94.83</v>
      </c>
      <c r="CX7" s="36">
        <v>90.73</v>
      </c>
      <c r="CY7" s="36">
        <v>88.96</v>
      </c>
      <c r="CZ7" s="36">
        <v>85.45</v>
      </c>
      <c r="DA7" s="36">
        <v>80.81</v>
      </c>
      <c r="DB7" s="36">
        <v>78.7</v>
      </c>
      <c r="DC7" s="36">
        <v>80.010000000000005</v>
      </c>
      <c r="DD7" s="36">
        <v>79.98</v>
      </c>
      <c r="DE7" s="36">
        <v>79.48</v>
      </c>
      <c r="DF7" s="36">
        <v>89.78</v>
      </c>
      <c r="DG7" s="36">
        <v>41.98</v>
      </c>
      <c r="DH7" s="36">
        <v>44.01</v>
      </c>
      <c r="DI7" s="36">
        <v>45.85</v>
      </c>
      <c r="DJ7" s="36">
        <v>47.67</v>
      </c>
      <c r="DK7" s="36">
        <v>61.66</v>
      </c>
      <c r="DL7" s="36">
        <v>33.21</v>
      </c>
      <c r="DM7" s="36">
        <v>34.24</v>
      </c>
      <c r="DN7" s="36">
        <v>35.18</v>
      </c>
      <c r="DO7" s="36">
        <v>36.43</v>
      </c>
      <c r="DP7" s="36">
        <v>46.12</v>
      </c>
      <c r="DQ7" s="36">
        <v>46.31</v>
      </c>
      <c r="DR7" s="36">
        <v>1.87</v>
      </c>
      <c r="DS7" s="36">
        <v>1.92</v>
      </c>
      <c r="DT7" s="36">
        <v>1.92</v>
      </c>
      <c r="DU7" s="36">
        <v>7.32</v>
      </c>
      <c r="DV7" s="36">
        <v>7.25</v>
      </c>
      <c r="DW7" s="36">
        <v>6.34</v>
      </c>
      <c r="DX7" s="36">
        <v>6.81</v>
      </c>
      <c r="DY7" s="36">
        <v>8.41</v>
      </c>
      <c r="DZ7" s="36">
        <v>8.7200000000000006</v>
      </c>
      <c r="EA7" s="36">
        <v>9.86</v>
      </c>
      <c r="EB7" s="36">
        <v>12.42</v>
      </c>
      <c r="EC7" s="36">
        <v>0</v>
      </c>
      <c r="ED7" s="36">
        <v>0</v>
      </c>
      <c r="EE7" s="36">
        <v>0</v>
      </c>
      <c r="EF7" s="36">
        <v>0</v>
      </c>
      <c r="EG7" s="36">
        <v>7.0000000000000007E-2</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2016-02-03T07:11:50Z</dcterms:created>
  <dcterms:modified xsi:type="dcterms:W3CDTF">2016-02-19T03:00:39Z</dcterms:modified>
  <cp:category/>
</cp:coreProperties>
</file>